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3770" windowHeight="12030" activeTab="4"/>
  </bookViews>
  <sheets>
    <sheet name="УО (2)" sheetId="20" r:id="rId1"/>
    <sheet name="Культ" sheetId="19" r:id="rId2"/>
    <sheet name="Строит (2)" sheetId="22" r:id="rId3"/>
    <sheet name="УСХ" sheetId="1" r:id="rId4"/>
    <sheet name="СВОД" sheetId="4" r:id="rId5"/>
    <sheet name="ГО и ЧС" sheetId="5" r:id="rId6"/>
    <sheet name="Коррупц." sheetId="6" r:id="rId7"/>
    <sheet name="ОАЗО" sheetId="14" r:id="rId8"/>
  </sheets>
  <definedNames>
    <definedName name="_GoBack" localSheetId="7">ОАЗО!#REF!</definedName>
  </definedNames>
  <calcPr calcId="125725"/>
</workbook>
</file>

<file path=xl/calcChain.xml><?xml version="1.0" encoding="utf-8"?>
<calcChain xmlns="http://schemas.openxmlformats.org/spreadsheetml/2006/main">
  <c r="D13" i="4"/>
  <c r="C13"/>
  <c r="B13"/>
  <c r="H6" i="2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5"/>
  <c r="E40"/>
  <c r="D40" l="1"/>
  <c r="E65"/>
  <c r="E64"/>
  <c r="E63"/>
  <c r="E62"/>
  <c r="D12" i="4" l="1"/>
  <c r="C12"/>
  <c r="B12"/>
  <c r="F16" i="20" l="1"/>
  <c r="O15"/>
  <c r="E13"/>
  <c r="E16" s="1"/>
  <c r="D13"/>
  <c r="D16" s="1"/>
  <c r="H11"/>
  <c r="H10"/>
  <c r="H13" s="1"/>
  <c r="H16" s="1"/>
  <c r="H9"/>
  <c r="C9" i="4" l="1"/>
  <c r="B9"/>
  <c r="B11"/>
  <c r="D11" s="1"/>
  <c r="C6" l="1"/>
  <c r="B6"/>
  <c r="C10"/>
  <c r="B10"/>
  <c r="C8"/>
  <c r="B8"/>
  <c r="C7"/>
  <c r="B7"/>
  <c r="E93" i="19"/>
  <c r="C93"/>
  <c r="H92"/>
  <c r="H91"/>
  <c r="H90"/>
  <c r="H89"/>
  <c r="H87"/>
  <c r="H86"/>
  <c r="H85"/>
  <c r="H84"/>
  <c r="H83"/>
  <c r="H82"/>
  <c r="H93" s="1"/>
  <c r="H81"/>
  <c r="H80"/>
  <c r="H79"/>
  <c r="E77"/>
  <c r="D77"/>
  <c r="C77"/>
  <c r="H76"/>
  <c r="H75"/>
  <c r="H74"/>
  <c r="H73"/>
  <c r="H72"/>
  <c r="H77" s="1"/>
  <c r="H62"/>
  <c r="H59"/>
  <c r="E57"/>
  <c r="D57"/>
  <c r="C57"/>
  <c r="H56"/>
  <c r="H55"/>
  <c r="H54"/>
  <c r="H53"/>
  <c r="H52"/>
  <c r="H51"/>
  <c r="H50"/>
  <c r="H45"/>
  <c r="H44"/>
  <c r="H39"/>
  <c r="H38"/>
  <c r="H37"/>
  <c r="H36"/>
  <c r="H35"/>
  <c r="H34"/>
  <c r="H57" s="1"/>
  <c r="E32"/>
  <c r="D32"/>
  <c r="C32"/>
  <c r="H31"/>
  <c r="H30"/>
  <c r="H29"/>
  <c r="H28"/>
  <c r="H27"/>
  <c r="H24"/>
  <c r="H23"/>
  <c r="H22"/>
  <c r="H21"/>
  <c r="H20"/>
  <c r="H19"/>
  <c r="H18"/>
  <c r="H17"/>
  <c r="H14"/>
  <c r="H13"/>
  <c r="H12"/>
  <c r="H11"/>
  <c r="H10"/>
  <c r="H9"/>
  <c r="H8"/>
  <c r="H32" s="1"/>
  <c r="D9" i="4" l="1"/>
  <c r="B3" l="1"/>
  <c r="D8" l="1"/>
  <c r="D7"/>
  <c r="D10"/>
  <c r="D6"/>
  <c r="D50" i="5" l="1"/>
  <c r="H19"/>
  <c r="H16"/>
  <c r="H14"/>
  <c r="H14" i="6" l="1"/>
  <c r="C14"/>
  <c r="E50" i="5"/>
</calcChain>
</file>

<file path=xl/sharedStrings.xml><?xml version="1.0" encoding="utf-8"?>
<sst xmlns="http://schemas.openxmlformats.org/spreadsheetml/2006/main" count="571" uniqueCount="341">
  <si>
    <t>№</t>
  </si>
  <si>
    <t>Наименование мероприятия муниципальной программы</t>
  </si>
  <si>
    <t>Фактически использовано бюджетных средств</t>
  </si>
  <si>
    <t>На какие цели, №, дата распоряжения</t>
  </si>
  <si>
    <t>1.</t>
  </si>
  <si>
    <t xml:space="preserve">Развитие МУП «Машино - технологическая станция «Кизилюртовская» </t>
  </si>
  <si>
    <t>-</t>
  </si>
  <si>
    <t>Расширение посевных площадей под посевами элитными семенами в СПК "Дружба</t>
  </si>
  <si>
    <t>Обеспечение проведения мероприятий по борьбе с саранчой</t>
  </si>
  <si>
    <t>Строительство ярмарочно- логистического  центра в селении Нижний Чирюрт</t>
  </si>
  <si>
    <t>Оказание содействия СПК "Какаюртовский"  в включении в реестр племенных хозяйств по выращиванию МРС</t>
  </si>
  <si>
    <t>Строительство животноводческой фермы  на 200 голов молочного направления в с.Нижний Чирюрт</t>
  </si>
  <si>
    <t>Расширение производственных площадей  по переработке семян подсолнечника  ИП Муртузова Р.М.</t>
  </si>
  <si>
    <t>Строительство теплицы на площади 1 га в селении  Новый Чиркей</t>
  </si>
  <si>
    <t>Строительство тепличного хозяйства площадью 3 га в с. Нижний Чирюрт. КФХ Зубаиров  Анварбек Магомедович (проект 2017 года)</t>
  </si>
  <si>
    <t>Реализация программы поддержки субъектов малого и среднего предпринимательства</t>
  </si>
  <si>
    <t>Строительство птицекомплекса в с.Стальское  на 240 тыс.кур несушек на площади  6 га</t>
  </si>
  <si>
    <t>Проведение районных  сельскохозяйственных ярмарок, участие в республиканских форумах, выставках и ярмарках</t>
  </si>
  <si>
    <t>Строительство прудов в селении Акнада-20 га</t>
  </si>
  <si>
    <t>Строительство прудов  в селении Гельбах-5 га</t>
  </si>
  <si>
    <t>Строительство прудов в селении Нечаевка -5 га</t>
  </si>
  <si>
    <t>Строительство прудов в селении Султанянгиюрт -5 га</t>
  </si>
  <si>
    <t>Проведение восстановления, реконструкции и технического перевооружения внутрихозяйственных мелиоративных систем в:</t>
  </si>
  <si>
    <t>Муниципальные программы</t>
  </si>
  <si>
    <t>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2014-2018 годы</t>
  </si>
  <si>
    <t>Объем финансирования на год с учетом изменений</t>
  </si>
  <si>
    <t>Объем финансирования на год</t>
  </si>
  <si>
    <t>ОТЧЕТ</t>
  </si>
  <si>
    <t>Использование бюджетных ассигнований и иных средств на выполнение мероприятий</t>
  </si>
  <si>
    <t>сумма, тыс.руб</t>
  </si>
  <si>
    <t>на какие цели,№,дата распоряжения</t>
  </si>
  <si>
    <t>на что планируется направить</t>
  </si>
  <si>
    <t>2.</t>
  </si>
  <si>
    <t>3.</t>
  </si>
  <si>
    <t>4.</t>
  </si>
  <si>
    <t>ИТОГО:</t>
  </si>
  <si>
    <t>Отчет</t>
  </si>
  <si>
    <t>О выполнении мероприятий «Защита населения и территорий от чрезвычайных ситуаций и безапасности людей на водных объектах в МР «Кизилюртовкий район»</t>
  </si>
  <si>
    <t>Фактическое использовано бюджетных средств</t>
  </si>
  <si>
    <t>сумма тыс. руб.</t>
  </si>
  <si>
    <t>На какие цели, №, Дата распоряжения</t>
  </si>
  <si>
    <t xml:space="preserve">На что планируется направить </t>
  </si>
  <si>
    <t>Проведение работ по обработке (пропитке) сгораемых конструкций зданий, а также проверка состояния огнезащитной обработки (пропитки) сгораемых конструкций</t>
  </si>
  <si>
    <t>Отсутствие финансирования</t>
  </si>
  <si>
    <t>Приобретение противопожарного инвентаря первичных средств пожаротушения и средств индивидуальной защиты органов дыхания и зрения на случай возникновения пожара</t>
  </si>
  <si>
    <t>Приобретение и распространение видео- и агитационных материалов по противопожарной тематике, нормативно-технической литературы</t>
  </si>
  <si>
    <t>Обеспечение противопожарной пропаганды среди населения МР «Кизилюртовский район» путем изготовленияи размещения баннеров и через средства массовой информации (официальный сайт МР «Кизилюртовский район», газета «Неделя Кизилюрта», телевидение)</t>
  </si>
  <si>
    <t>Проведение мероприятий по выводу сигналов автоматических установок пожарной автоматики на пульты управления пожарных подразделений и монтаж системы «Тревожная кнопка», «Стрелец- мониторинг»</t>
  </si>
  <si>
    <t>Обучение руководителей учреждений и лиц, ответственных за пожарную безопасность</t>
  </si>
  <si>
    <t>Проведение оценки пожарного риска объектов подведомственных учреждений</t>
  </si>
  <si>
    <t>Оборудование путей эвакуации аварийным освещением</t>
  </si>
  <si>
    <t>Строительство депо для пожарных частей</t>
  </si>
  <si>
    <t xml:space="preserve">Приобретение техники, оборудования, оргтехники, средств связи  и имущества для нужд пожарных сил </t>
  </si>
  <si>
    <t>Создание районной системы оповещения</t>
  </si>
  <si>
    <t>Мониторинг состояния защищенности                                        критически важных и потенциально                                        опасных объектов от угроз природного                                        и техногенного характера</t>
  </si>
  <si>
    <t>Создание условий, комплектование и оснащение ЕДДС МР «Кизилюртовский район» и интеграция с Системой -112</t>
  </si>
  <si>
    <t>Первоначальное обучение персонала ЕДДС  Системы-112</t>
  </si>
  <si>
    <t>Организация и проведение информирования населения о создании и функционировании Системы-112 на территории МР «Кизилюртовский район»</t>
  </si>
  <si>
    <t xml:space="preserve">ИТОГО ПО ПРОГРАММЕ </t>
  </si>
  <si>
    <t>Наименование мероприятий  муниципальной целевой программы</t>
  </si>
  <si>
    <t>Установка запрещающих знаков "Купание запрещено" вдоль канала им.Октябрьской революции на территории неселенных  пунктов Зубутли-Миатли,Султанянгиюрт,Стальск,кульзеб и Н.Чиркей</t>
  </si>
  <si>
    <t>(наименование муниципальной программы)</t>
  </si>
  <si>
    <t>№ п/п</t>
  </si>
  <si>
    <t>Наименование мероприятий муниципальной целевой программы</t>
  </si>
  <si>
    <t>Предусмотрено на 2016 г</t>
  </si>
  <si>
    <t>сумма,       тыс. руб.</t>
  </si>
  <si>
    <t>Проводилась работа через средства массовой информации -официальный сайт МР «Кизилюртовский район», газета «Неделя Кизилюрта», телевидение</t>
  </si>
  <si>
    <t xml:space="preserve">Обучено 8 руководителей образовательных учреждений, ответственных за пожарную безопасность </t>
  </si>
  <si>
    <t>Проведен мониторинг состояния защищенности                                        критически важных и потенциально                                        опасных объектов от угроз природного                                        и техногенного характера</t>
  </si>
  <si>
    <t>Установлены деревянные щиты "Купание запрещено"</t>
  </si>
  <si>
    <t>О выполнении мероприятий муниципальной программы "О противодействии коррупции в МР "Кизилюртовский район" на 2014-2016 годы"</t>
  </si>
  <si>
    <t>Остаток средств*</t>
  </si>
  <si>
    <t>*В районном бюджете не предусмотрены финансовые средства на выполнение мероприятий Программы</t>
  </si>
  <si>
    <t>Проведенные мероприятия, причины не выполнения мероприятия</t>
  </si>
  <si>
    <t>Проведенные мероприятия либо причины невыполнения мероприятия</t>
  </si>
  <si>
    <t>Объем финансирования</t>
  </si>
  <si>
    <t>на год</t>
  </si>
  <si>
    <t>тыс.руб.</t>
  </si>
  <si>
    <t>тыс. руб</t>
  </si>
  <si>
    <t>Проект реализован в 2016 году, ферма функционирует.</t>
  </si>
  <si>
    <t>Реализация проекта  в 2016 году осуществлялась  за счет собственных средств. Освоено  около 18 млн.250 тыс.рублей</t>
  </si>
  <si>
    <t>В настоящее время строительство приостановлено из-за отсутствия средств у инвестора.</t>
  </si>
  <si>
    <t>На оказание  поддержки субъектам малого и среднего предпринимательства</t>
  </si>
  <si>
    <t>Мероприятие осуществлялось в 2016 году за счет собственных средств.</t>
  </si>
  <si>
    <t>Мероприятие реализовано.</t>
  </si>
  <si>
    <t>Мероприятие  будет осуществляется за счет собственных средств</t>
  </si>
  <si>
    <t>Мероприятие осуществляется за счет собственных средств.</t>
  </si>
  <si>
    <t>В 2016 году были проведены работы на  500 тыс.рублей.</t>
  </si>
  <si>
    <t>Реализация мероприятия осуществляется за счет собственных средств.</t>
  </si>
  <si>
    <t>Мероприятие реализовано в 2016 году</t>
  </si>
  <si>
    <t>Мероприятие реализовано в 2016 году.</t>
  </si>
  <si>
    <t>Мероприятие п.12</t>
  </si>
  <si>
    <t>Наименование мероприятия муниципальной целевой программы</t>
  </si>
  <si>
    <t xml:space="preserve">с учетом изменений </t>
  </si>
  <si>
    <t>Причины невыполнения меропр-я</t>
  </si>
  <si>
    <t>Остаток средств</t>
  </si>
  <si>
    <t>сумма,</t>
  </si>
  <si>
    <t>на какие</t>
  </si>
  <si>
    <t>цели,</t>
  </si>
  <si>
    <t>№, дата распоряжения</t>
  </si>
  <si>
    <t>Запланировано на 4 квартал</t>
  </si>
  <si>
    <t xml:space="preserve"> Организация и проведение мероприятий, направленных на развитие сети молодежных парламентов, советов и администраций (Конференции, круглые столы, семинары) </t>
  </si>
  <si>
    <t xml:space="preserve">Мероприятие проведено </t>
  </si>
  <si>
    <t>Проведение мероприятий по краеведческому, нравственному, правовому,  экологическому, патриотическому воспитанию молодежи</t>
  </si>
  <si>
    <t>Приобретение сценических костюмов для творческих коллективов</t>
  </si>
  <si>
    <t>Р-118 от 12.05.2017г. Об организации Фестиваля в честь 30-летнего юбилея детского хореографического ансамбля "Хадум"</t>
  </si>
  <si>
    <t>Р-126 от 25.05.2017г. О направлении ансамбля "Хадум" на VI Республиканский фестиваль детского художественного творчества "Маленькие горцы"</t>
  </si>
  <si>
    <t>Р-151 от 05.06.2017г. О напрвлении работников учреждений культуры для участия в акции "Парад дружбы народов России"</t>
  </si>
  <si>
    <t>Встреча с писателями и поэтами Дагестана</t>
  </si>
  <si>
    <t>Р-02 от 09.01.2017г. O направлении сборной команды Кизилюртовского р-на по вольной борьбе на зональное первенство РД по вольной борьбе среди юношей 2000-2001 r.p.</t>
  </si>
  <si>
    <t>Р-60 от 14.03.2017г. О направлении команды спортсменов района на XXIII Первенство Российской Федерации по армейскому рукопашному бою допризывной молодежи</t>
  </si>
  <si>
    <t>Р-48 от 06.03.2017г. О проведении Первенства района по волейболу среди команд общеобразовательных учреждений</t>
  </si>
  <si>
    <t>Р-73 от 30.03.2017г. О проведении мероприятия "День призывника"</t>
  </si>
  <si>
    <t>Р-71 от 30.03.2017г. О проведении районного Турнира по вольной борьбе, на призы Мусашайихова Али Курахмаевича, Генерального директора ООО трансстрой "Нур"</t>
  </si>
  <si>
    <t>Р-78 от 03.04.2017г. О проведении чемпионата района по настольному теннису</t>
  </si>
  <si>
    <t>П-42 от 17.04.2017г. Об организованном проведении праздничных мероприятий, посвященных 1 и 9 мая и обеспечению общественного порядка в районе</t>
  </si>
  <si>
    <t>Р-112 от 26.04.2017г. О проведении Первенства Республики Дагестан по вольной борьбе, среди юношей ДЮСШ 2003-2004 годов рождения</t>
  </si>
  <si>
    <t>Проведение маркетингового исследования по определению туристско-рекреационного потенциала района, потенциального объема туристического потока и его структуры, целевых групп потребителей  и их потребностей</t>
  </si>
  <si>
    <t xml:space="preserve"> Подготовка инвестиционных предложений для потенциальных инвесторов </t>
  </si>
  <si>
    <t>Участие в работе  выставок, конкурсов,  ярмарок и фестивалей регионального и федерального уровня</t>
  </si>
  <si>
    <t>Р-100 от 21.04.2017г. О направлении команды представителей Кизилюртовского района для участия в соревнованиях по технике пешеходного туризма "Открытие сезона - 2017"</t>
  </si>
  <si>
    <t xml:space="preserve"> Разработка и внедрение  туристических маршрутов с учетом вводимых объектов показа  </t>
  </si>
  <si>
    <t xml:space="preserve"> Развитие сельского туризма: создание "гостевого" дома в с. Нижний Чирюрт </t>
  </si>
  <si>
    <t xml:space="preserve"> Проведение районного туристического конкурса «Познай свой район» </t>
  </si>
  <si>
    <t>сумма, тыс. руб.</t>
  </si>
  <si>
    <t>на какие цели, №, дата распоряжения</t>
  </si>
  <si>
    <t xml:space="preserve"> Организация и проведение семинаров, встреч, круглых столов по вопросам гражданско-патриотического, нравственного воспитания молодежи </t>
  </si>
  <si>
    <t xml:space="preserve">Отсутствие финансирования </t>
  </si>
  <si>
    <t xml:space="preserve"> Организация районной школьной лиги КВН </t>
  </si>
  <si>
    <t xml:space="preserve"> Организация и проведение в муниципальном образовании мероприятий, посвященных Дню молодежи Российской Федерации </t>
  </si>
  <si>
    <t xml:space="preserve"> Организация и проведение молодежно- патриотической акции «Георгиевская ленточка» </t>
  </si>
  <si>
    <t xml:space="preserve"> Организация муниципального молодежного форума «Эффективный муниципалитет» </t>
  </si>
  <si>
    <t>Р-77 от 03.04.2017г. Об организации IV муниципального молодежного форума "Эффективный мунипалитет-путь к успеху"</t>
  </si>
  <si>
    <t xml:space="preserve"> Проведение мероприятий, посвященных памятным календарным датам воинской славы России и увековечиванию памяти защитников Отечества </t>
  </si>
  <si>
    <t>Р-39 от 17.02.2017г. О проведении торжественного мероприятия, посвященного Дню защитника Отечества</t>
  </si>
  <si>
    <t>Р-30 от 07.02.2017г. О проведении торжественного мероприятия, посвященного Дню великой славы России и 28-й годовщине вывода Советских войск из Афганистана</t>
  </si>
  <si>
    <t>Р-61 от 14.03.2017г. О направлении делегации на республиканский митинг-концерт "Мы вместе!" в г. Махачкалу</t>
  </si>
  <si>
    <t xml:space="preserve"> Организация и проведение муниципальной акции «Дагестан - территория здоровья!» </t>
  </si>
  <si>
    <t xml:space="preserve"> Организация и проведение мероприятий посвященных Дню защиты детей </t>
  </si>
  <si>
    <t>Р-110 от 26.04.2017г. О праздновании 1 июня - Международного дня защиты детей</t>
  </si>
  <si>
    <t xml:space="preserve"> Проведение районного конкурса «А, ну-ка, парни!»  </t>
  </si>
  <si>
    <t>Р-90 от 14.04.2017г. О направлении команды представителей Кизилюртовского района для участия в зональном этапе военно-спортивной игры "А ну-ка, парни!"</t>
  </si>
  <si>
    <t xml:space="preserve"> Проведение  районного конкурса «Лучшая стенгазета» в сфере профилактики экстремизма в подростковой среде </t>
  </si>
  <si>
    <t xml:space="preserve"> Проведение парада детских и молодежных объединений «Наследники Победы» </t>
  </si>
  <si>
    <t>Р-111 от 26.04.2017г. О направлении делегации 9 мая в г. Махачкалу на Всероссийскую акцию "Бессмертный полк"</t>
  </si>
  <si>
    <t xml:space="preserve"> Организация и проведение молодежных мероприятий, посвященных Дню народного единства  </t>
  </si>
  <si>
    <t xml:space="preserve"> Проведение Дня призывника </t>
  </si>
  <si>
    <t xml:space="preserve"> Поддержка талантливой молодежи, в том числе обеспечение участия молодых талантов в международных, всероссийских, республиканских конкурсах, выставках, фестивалях, олимпиадах </t>
  </si>
  <si>
    <t>Р-29 от 07.02.2017г. О направлении представителей МР "Кизилюртовский район" на зональный этап республиканского конкурса на национальных языках Дагестана "Голос гор" в г. Махачкалу</t>
  </si>
  <si>
    <t>Р-80 от 03.04.2017г. О командировании Сотавовой Д.А. и Магомедовой С.И.</t>
  </si>
  <si>
    <t>Р-50 от 06.03.2017г. О выделении денежных средств для награждения победителей муниципального этапа XIX Международного фестиваля "Детство без границ"</t>
  </si>
  <si>
    <t xml:space="preserve"> Участие в республиканских, межрайонных, районных  антинаркотических акциях «Я выбираю жизнь», «НаркоСтоп»  </t>
  </si>
  <si>
    <t xml:space="preserve"> Организация и проведение муниципальных мероприятий, пропагандирующих идеи межнационального согласия и солидарности, противодействующих экстремизму и радикализму в молодежной среде </t>
  </si>
  <si>
    <t xml:space="preserve"> Проведение ярмарок специальностей для выпускников общеобразовательных учреждений  </t>
  </si>
  <si>
    <t>Организация выездов молодежи к местам культурного наследия</t>
  </si>
  <si>
    <t xml:space="preserve"> Развитие и поддержка добровольческой деятельности, волонтерского движения, трудовых отрядов</t>
  </si>
  <si>
    <t>Р-49 от 06.03.2017г. О проведении муниципальной акции "Весенний марафон добрых дел 2017"</t>
  </si>
  <si>
    <t>Итого:</t>
  </si>
  <si>
    <t xml:space="preserve"> Поддержка творческой молодежи и одаренных детей путем участия в российских, республиканских, районных фестивалях и конкурсах </t>
  </si>
  <si>
    <t xml:space="preserve">Р-79 от 03.04.2017г. О направлении победителей муниципального этапа республиканского конкурса "Вечная слава героям" в полуфинальный этаап в г. Махачкала  </t>
  </si>
  <si>
    <t xml:space="preserve"> Организация конкурсов
профессионального мастерства
библиотечных работников
 </t>
  </si>
  <si>
    <t xml:space="preserve"> Участие в республиканских проектах культурного сотрудничества </t>
  </si>
  <si>
    <t xml:space="preserve"> Организация обучения и стажировки работников библиотек, культурно-досуговых центров   </t>
  </si>
  <si>
    <t xml:space="preserve">Оснащение техническими
средствами, оборудованием, экспонатами
зала музея, фондохранилища, Центра традиционной культуры 
</t>
  </si>
  <si>
    <t xml:space="preserve"> Поддержка участия творческих коллективов района, воспитанников школ искусства и танцев  в международных,  российских, республиканских, межрайонных мастер-классах, фестивалях, конкурсах, выставках, проектах, проведении юбилейных дат </t>
  </si>
  <si>
    <t xml:space="preserve"> Пополнение музейных фондов </t>
  </si>
  <si>
    <t xml:space="preserve"> Освещение вопросов развития культуры района через средства массовой информации, в том числе создание цикла статей о носителях народной культуры (музыкантах, мастерах декоративно-прикладного искусства, творческих коллективах) </t>
  </si>
  <si>
    <t xml:space="preserve"> Создание электронного каталога книг в библиотеках </t>
  </si>
  <si>
    <t xml:space="preserve"> Проведение мероприятий, направленных на пропаганду книг </t>
  </si>
  <si>
    <t xml:space="preserve"> Организация и проведение смотра на лучшее муниципальное  учреждение клубного типа и библиотеку </t>
  </si>
  <si>
    <t xml:space="preserve"> Итого: </t>
  </si>
  <si>
    <t xml:space="preserve"> Участие в российских,  республиканских, межрайонных спортивно-массовых и физкультурно-оздоровительных мероприятиях, обучающих семинарах </t>
  </si>
  <si>
    <t xml:space="preserve"> Проведение районных спортивно-массовых и физкультурно-оздоровительных мероприятий </t>
  </si>
  <si>
    <t xml:space="preserve"> Приобретение спортивного инвентаря, оборудования и экипировки </t>
  </si>
  <si>
    <t xml:space="preserve"> Осуществление информационно-рекламной деятельности, направленной на вовлечение различных групп населения в занятия физической культурой и спортом, изготовление рекламных материалов </t>
  </si>
  <si>
    <t xml:space="preserve"> Проведение районных соревнований среди инвалидов </t>
  </si>
  <si>
    <t xml:space="preserve"> Участие в российских, республиканских, межрайонных  соревнованиях среди инвалидов </t>
  </si>
  <si>
    <t xml:space="preserve"> Материальное стимулирование достижений </t>
  </si>
  <si>
    <t xml:space="preserve"> Разработка   паспортов инвестиционных площадок, перспективных  для инвестирования. Совершенствование туристского маршрута по Кизилюртовскому району в рамках реализации медународного историко-культурного проекта стран СНГ и Китая Великий шелковый путь" </t>
  </si>
  <si>
    <t xml:space="preserve"> Информационное и организационное
содействие предпринимателям и организациям в сфере развития туризм
 </t>
  </si>
  <si>
    <t xml:space="preserve"> Проведение семинаров с администрациями
сельских поселений,
предпринимателями по вопросам
организации и развития туризма 
 </t>
  </si>
  <si>
    <t xml:space="preserve"> Организация и проведение районных конкурсов проектов: на создание и модернизацию
туробъектов; по развитию маршрутов 
туризма
 </t>
  </si>
  <si>
    <t xml:space="preserve"> Установка знаков туристской навигации в целях обеспечения наглядного и единообразного обозначения объектов туризма, внедрения общероссийской системы информирования туристов, установка наружной рекламы,
информационных
стендов
 </t>
  </si>
  <si>
    <t xml:space="preserve"> Размещение туристской
информации на сайтах администрации района и поселений
 </t>
  </si>
  <si>
    <t xml:space="preserve"> Подготовка, издание, тиражирование и распространение рекламно-информационных материалов о туристическом потенциале Кизилюртовского
района, интерактивной карты планирования туристских маршрутов, другой печатной, видео-рекламной продукции
 </t>
  </si>
  <si>
    <t>Использование средств районного бюджета на выполнение мероприятий</t>
  </si>
  <si>
    <t xml:space="preserve">Объем финансирования на год с учетом изменений </t>
  </si>
  <si>
    <t>сумма,тыс.руб</t>
  </si>
  <si>
    <t>Проведение районного форума "Одаренные дети"</t>
  </si>
  <si>
    <t>Распоряжение №103 от 21.04.2017г. О  проведении районого форума "Одаренные дети-будущее России"</t>
  </si>
  <si>
    <r>
      <t xml:space="preserve">Проведение мероприятий, посвященных празднованию: "День учителя", "Лучший учитель родного языка", </t>
    </r>
    <r>
      <rPr>
        <u val="singleAccounting"/>
        <sz val="14"/>
        <color indexed="8"/>
        <rFont val="Times New Roman"/>
        <family val="1"/>
        <charset val="204"/>
      </rPr>
      <t>"Учитель года"</t>
    </r>
    <r>
      <rPr>
        <sz val="14"/>
        <color indexed="8"/>
        <rFont val="Times New Roman"/>
        <family val="1"/>
        <charset val="204"/>
      </rPr>
      <t>, "Вожатый года", "Самый классный классный", "Воспитатель года"</t>
    </r>
  </si>
  <si>
    <t>Распоряжение №97 от 20.04.2017г.                                     О  проведении мунизипального этапа профессионального конкурса педагогов Дошкольного образования "Воспитатель года Дагестана -2017"                                                                        Распоряжение № 120 от 28.11.2016 г.Организация и проведение зонального этапа Всероссийского конкурса «Учитель года Дагестана – 2017»</t>
  </si>
  <si>
    <t xml:space="preserve">Проведение районного слета туристов-краеведов </t>
  </si>
  <si>
    <t>Распоряжение №72 от 30.03.2017г.              О  проведении районого слета туристов-краеведов</t>
  </si>
  <si>
    <t>Приобретение учебников, учебно-наглядных пособий, ИКТ в рамках реализации ФГОС</t>
  </si>
  <si>
    <t>сумма,  тыс. руб</t>
  </si>
  <si>
    <t>Начальник УО                                                                                                                                                             Р.Б.Татарханов</t>
  </si>
  <si>
    <t>Раздел программы</t>
  </si>
  <si>
    <t>- проведение работ по оценке рыночной стоимости объектов недвижимого и движимого имущества муниципальной собственности для последующей продажи либо сдачи в аренду таких объектов, путем проведения конкурсов или аукционов, в соответствии с действующим законодательством;</t>
  </si>
  <si>
    <t>100,00</t>
  </si>
  <si>
    <t>Изготовление техни­ческой документации на объекты муниципа­льного имущества, с целью проведения государственной реги­страции прав на них</t>
  </si>
  <si>
    <t>Демонтаж самовольно установленных и установка рекламных щитов</t>
  </si>
  <si>
    <t>итого</t>
  </si>
  <si>
    <t xml:space="preserve"> Предусмотрено на 2017г год Программой </t>
  </si>
  <si>
    <t>Проведение капитального ремонта  в образовательных учреждениях</t>
  </si>
  <si>
    <t>VII. СТРОИТЕЛЬСТВО И РАЗВИТИЕ ЖИЛИЩНО-КОММУНАЛЬНОГО ХОЗЯЙСТВА</t>
  </si>
  <si>
    <t xml:space="preserve"> Расп. №68 от 4.08.2017г.</t>
  </si>
  <si>
    <t>Начальник отдела ГО и ЧС</t>
  </si>
  <si>
    <t>А.М. Мусаев</t>
  </si>
  <si>
    <t>ДДУ Сказка, СОШ №1    с. Султанянгиюрт</t>
  </si>
  <si>
    <t xml:space="preserve">Сельское поселение "с. Гельбах" </t>
  </si>
  <si>
    <t xml:space="preserve">Ремонт автомобильных дорог общего пользования местного значения </t>
  </si>
  <si>
    <t>Ремонт системы водоснабжения</t>
  </si>
  <si>
    <t>Ремонт электрических сетей</t>
  </si>
  <si>
    <t>Сельское поселение "с. Новый Чиркей"</t>
  </si>
  <si>
    <t>Строительство и ремонт автомобильных дорог общего пользования местного значения</t>
  </si>
  <si>
    <t>Сельское поселение "с. Кульзеб"</t>
  </si>
  <si>
    <t>Строительство детского дошкольного учреждения</t>
  </si>
  <si>
    <t>Сельское поселение "с. Стальское"</t>
  </si>
  <si>
    <t>Сельское поселение "с. Султанянгиюрт"</t>
  </si>
  <si>
    <t>Строительство Спортивно-оздоровительного комплекса</t>
  </si>
  <si>
    <t xml:space="preserve">Строительство и реконструкция системы водоснабжения </t>
  </si>
  <si>
    <t xml:space="preserve">Строительство парков культуры и отдыха </t>
  </si>
  <si>
    <t>Усиление и реконструкция системы энергоснабжения</t>
  </si>
  <si>
    <t>Сельское поселение "с. Акнада"</t>
  </si>
  <si>
    <t xml:space="preserve">Ремонт и реконструкция ЛЭП и КТП </t>
  </si>
  <si>
    <t>Сельское поселение "с. Чонтаул"</t>
  </si>
  <si>
    <t xml:space="preserve">Строительство , ремонт и  реконструкция системы водоснабжения </t>
  </si>
  <si>
    <t>Сельское поселение "с. Кироваул"</t>
  </si>
  <si>
    <t>Ремонт автомобильных дорог общего пользования местного значения</t>
  </si>
  <si>
    <t xml:space="preserve">Строительство водопровода </t>
  </si>
  <si>
    <t>Строительство фельдшерско-акушерского пункта</t>
  </si>
  <si>
    <t>Сельское поселение "с. Зубутли-Миатли"</t>
  </si>
  <si>
    <t>Сельское поселение "с. Миатли"</t>
  </si>
  <si>
    <t xml:space="preserve">Сельское поселение "с. Нечаевка" </t>
  </si>
  <si>
    <t xml:space="preserve">Проведение берегоукрепительных и углубительных работ на реке Сулак, в том числе на защитной дамбе </t>
  </si>
  <si>
    <t>Сельское поселение "с.Комсомольское"</t>
  </si>
  <si>
    <t xml:space="preserve">Ремонт системы водоснабжения </t>
  </si>
  <si>
    <t>Сельское поселение "с.Нижний Чирюрт"</t>
  </si>
  <si>
    <t xml:space="preserve">Директор МУП "УЖКХ-СЕЗ"                     </t>
  </si>
  <si>
    <t>С.Г.Алихмаев</t>
  </si>
  <si>
    <t>Комплексная программа  противодействие идеологии экстремизма и терроризма в МР «Кизилюртовский район» на 2017г.</t>
  </si>
  <si>
    <t>Муниципальная целевая Программа развитие малого и среднего предпринимательства в муниципальном районе «Кизилюртовский район» на 2017-2019 годы</t>
  </si>
  <si>
    <t>% исполнения</t>
  </si>
  <si>
    <t>План 2017г.   с учетом изменений (тыс. руб.)</t>
  </si>
  <si>
    <t>Фактически  использовано  средств  2017г. (тыс. руб.)</t>
  </si>
  <si>
    <t>Программа администрации МР «Кизилюртовский район» "Об устранении причин, порождающих коррупцию, и обеспечения противодействия условиям, способствующим ее распространению в МР «Кизилюртовский район»  на 2017-2018г.".</t>
  </si>
  <si>
    <t>(с учетом изменений, внесенных постановлением от 28.06.2017 г. № 66)</t>
  </si>
  <si>
    <t>Раздел IV «Развитие молодежной политики»</t>
  </si>
  <si>
    <t>Р-369 от 21.12.2017г. Об организации и проведении районной школьной лиги КВН</t>
  </si>
  <si>
    <t>Р-237 от 05.09.2017г. О торжественном проведении праздника "День единства народов Дагестана"</t>
  </si>
  <si>
    <t>Р-216 от 28.08.2017г. Об организации и проведении мероприятия, пропагандирующего идею межнационального согласия и солидарности, противодействующего экстремизму и радикализму в молодежной среде - "День солидарности в борьбе с терроризмом"</t>
  </si>
  <si>
    <t>Раздел II «Развитие культуры»</t>
  </si>
  <si>
    <t>Р-08 от 20.01.2017г. О выделении денежных средств</t>
  </si>
  <si>
    <t>Р-65 от 21.03.2017г. О праздновании Дня работника культуры</t>
  </si>
  <si>
    <t>Р-262 от 10.10.2017г. О проведении мероприятия, посвященного Всемирному дню сельских женщин</t>
  </si>
  <si>
    <t>Р-305 от 20.11.2017г. О проведении IV Республиканского фестиваля национального танца "Серпантин дружбы"</t>
  </si>
  <si>
    <t>Р-308 от 20.11.2017г.  О проведении праздничного мероприятия, посвященного Дню матери</t>
  </si>
  <si>
    <t>Р-263 от 10.10.2017г.  О направлении детей из малоимущих и малообеспеченных семей района на Гала-концерт фестиваля творчества для детей и молодежи с ограниченными 
возможностями здоровья «Я и мои друзья»</t>
  </si>
  <si>
    <t>Р-278 от 26.10.2017г. О направлении делегации для участия в торжественных мероприятиях, посвященных 140-летию со дня рождения Д.А. Коркмасова</t>
  </si>
  <si>
    <t>Р-368 от 19.12.2017г. О проведении муниципального конкурса "Лучшая сельская библиотека"</t>
  </si>
  <si>
    <t>Раздел V «Развитие физической культуры и спорта»</t>
  </si>
  <si>
    <t>Р-205 от 10.08.2017г. О направлении команды Кизилюртовской местной организации Всероссийского общества слепых на чемпионат Дагестана по шашкам и шахматам, среди спортсменов - инвалидов по зрению</t>
  </si>
  <si>
    <t>Р- 204 от 09.08.2017г. О проведении спартакиады в честь Дня физкультурника</t>
  </si>
  <si>
    <t>Р-271 от 20.10.2017 г. О проведении мероприятия «День призывника»</t>
  </si>
  <si>
    <t>Р-287 от 03.11.2017г. О проведении открытого Чемпионата района по мини-футболу среди взрослого населения</t>
  </si>
  <si>
    <t>Раздел III «Развитие туризма»</t>
  </si>
  <si>
    <t xml:space="preserve">Р-284 от 03.11.2017г. О направлении команды представителей Кизилюртовского района для участия в соревнованиях по спортивному туризму </t>
  </si>
  <si>
    <t>Р-370 от 21.12.2017г. О проведении районного туристического конкурса "Познай свой район"</t>
  </si>
  <si>
    <t>Начальник отдела культуры, физической культуры и спорта,</t>
  </si>
  <si>
    <t>Кадиев М.К.</t>
  </si>
  <si>
    <t>туризма и молодежной политики</t>
  </si>
  <si>
    <t>о выполнении мероприятий  Комплексной программы СЭР МР «Кизилюртовский район» по состоянию на 31.12.2017г.</t>
  </si>
  <si>
    <t>О Т Ч Е Т</t>
  </si>
  <si>
    <t>о выполнении мероприятий Комплексной программы социально-экономического развития МР «Кизилюртовский район» на 2016-2018 годы за  2017 года.</t>
  </si>
  <si>
    <t>Использование бюджетных ассигнований и иных средств на выполнение мероприятий.</t>
  </si>
  <si>
    <t>Объем финансирова-</t>
  </si>
  <si>
    <t>ния на год с учетом изменений</t>
  </si>
  <si>
    <t>Использовано внебюджетных средств</t>
  </si>
  <si>
    <t>Причины невыполнения мероприятия</t>
  </si>
  <si>
    <t>Остаток недофинансированных средств,</t>
  </si>
  <si>
    <t>Сумма,</t>
  </si>
  <si>
    <t>Сумма</t>
  </si>
  <si>
    <t xml:space="preserve">На что планируется </t>
  </si>
  <si>
    <t>направить</t>
  </si>
  <si>
    <t>-.</t>
  </si>
  <si>
    <t>Проведение районных конкурсов "Лучший садовод района", "Лучший виноградарь района", «Лучший предприниматель года"</t>
  </si>
  <si>
    <t>№ 40 от  07.04.</t>
  </si>
  <si>
    <t>2017 г</t>
  </si>
  <si>
    <t>№ 128 от 02.06.</t>
  </si>
  <si>
    <t>.</t>
  </si>
  <si>
    <t>Реализация проекта осуществляется за счет собственных средств. Освоено порядка  20 млн.рублей</t>
  </si>
  <si>
    <t>Завершено строительство еще  2 производственных цехов.</t>
  </si>
  <si>
    <t>Реализация проекта по объективным причинам была перенесена на 2017 год. Однако, строительство не начато из-за недостатка финансовых средств</t>
  </si>
  <si>
    <t>Реализация мероприятия приостановлена, из-за отсутствия финансовых средств.</t>
  </si>
  <si>
    <t>Реконструкция и модернизация животноводческой фермы в с.Стальское.</t>
  </si>
  <si>
    <t>(Реконструкция животноводческой фермы на 200 голов КРС в СПК им.У.Буйнакского)</t>
  </si>
  <si>
    <t>--</t>
  </si>
  <si>
    <t>Обеспечение проведения противоэпизоотических мероприятий</t>
  </si>
  <si>
    <t>Создание 1 СПоКа ( «Сулакский» с.Стальское –Абдулхабиров Магомед Надырбегович)</t>
  </si>
  <si>
    <t>Продолжается организационная работа по функционированию СПоКа и оснащению техникой.</t>
  </si>
  <si>
    <t>Реконструкция животноводческой фермы  на 200 голов КРС молочного направления на базе СПК "Акнадинский»</t>
  </si>
  <si>
    <t>№ 270,от</t>
  </si>
  <si>
    <t>19.10.2017г</t>
  </si>
  <si>
    <t>№ 238, от 11.09.2017г</t>
  </si>
  <si>
    <r>
      <t>-</t>
    </r>
    <r>
      <rPr>
        <sz val="9"/>
        <color rgb="FF000000"/>
        <rFont val="Times New Roman"/>
        <family val="1"/>
        <charset val="204"/>
      </rPr>
      <t>.</t>
    </r>
  </si>
  <si>
    <t>Реконструкция животноводческой фермы на 200 голов в СПК им.У.Буйнакского</t>
  </si>
  <si>
    <t>СПК им.У.Буйнакского,</t>
  </si>
  <si>
    <t>СПК "Акнадинский",</t>
  </si>
  <si>
    <t xml:space="preserve"> КФХ Гасандибиров М.Г.</t>
  </si>
  <si>
    <r>
      <t>За  9 месяцев текущего года освоено:</t>
    </r>
    <r>
      <rPr>
        <sz val="9"/>
        <color rgb="FF000000"/>
        <rFont val="Times New Roman"/>
        <family val="1"/>
        <charset val="204"/>
      </rPr>
      <t xml:space="preserve"> СПК им.У.Буйнакского–11млн. 256 тыс.рублей;</t>
    </r>
  </si>
  <si>
    <t>СПК "Акнадинский" 7 млн рублей;</t>
  </si>
  <si>
    <t>ИТОГО</t>
  </si>
  <si>
    <t xml:space="preserve">Распоряжение администрации МР «Кизилюртовский район» </t>
  </si>
  <si>
    <t>от 20.04.2017г. № 98</t>
  </si>
  <si>
    <t>в целях подготовки документации для проведения земельных торгов (оценки рыночной стоимости годовой арендной платы)</t>
  </si>
  <si>
    <t>от 15.08.2017г. № 210</t>
  </si>
  <si>
    <t>в целях изготовления технической документации на объект муниципальной собственности</t>
  </si>
  <si>
    <t>в целях демонтажа самовольно установленных рекламных конструкций.</t>
  </si>
  <si>
    <t>Начальник отдела архитектуры, земельных</t>
  </si>
  <si>
    <t>и имущественных отношений                                                                                                                                                 Магомедов С.И</t>
  </si>
  <si>
    <t>выполнении мероприятий  муниципальной программы "Оформление права собственности и использование имущества   МР «Кизилюртовский район» по состоянию на 2017-2019г.г</t>
  </si>
  <si>
    <t>"Комплексные меры противодействия злоупотреблению наркотическими средствами и их незаконному обороту на 2016-2017 годы"</t>
  </si>
  <si>
    <t>_</t>
  </si>
  <si>
    <t>Об устранении причин, порождающих коррупцию, и обеспечение противодействия условиям, способствующим ее распространению в МР "Кизилюртовский район" на 2017-2018 годы"</t>
  </si>
  <si>
    <t>Из-за отсутсивя финансовых средств</t>
  </si>
  <si>
    <t>"Комплексная программа противодействия идеологии терроризма в Кизилюртовском районе на 2017 год"</t>
  </si>
  <si>
    <t>"Профилактика правонарушений и противодействие преступности в Кизилюртовском районе на 2017-2020 годы"</t>
  </si>
  <si>
    <t xml:space="preserve">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мероприятий  Комплексной программы СЭР МР «Кизилюртовский район» по состоянию на 01.01.2018 г.
</t>
  </si>
  <si>
    <t>Учебники получены</t>
  </si>
  <si>
    <t>Всего</t>
  </si>
  <si>
    <t xml:space="preserve">Раздел VI "Развитие системы образования" в составе Комплексной программы СЭР МР "Кизилюртовский район" на 2016-2018 годы </t>
  </si>
  <si>
    <t xml:space="preserve">Разде 1"Развитие агропромышленного комплекса" в составе Комплексной программы СЭР МР "Кизилюртовский район" на 2016-2018 годы </t>
  </si>
  <si>
    <t xml:space="preserve">Раздел 2 "Развитие культуры" в составе Комплексной программы СЭР МР "Кизилюртовский район" на 2016-2018 годы </t>
  </si>
  <si>
    <t xml:space="preserve">Раздел 3 "Развитие туризма" в составе Комплексной программы СЭР МР "Кизилюртовский район" на 2016-2018 годы </t>
  </si>
  <si>
    <t xml:space="preserve">Раздел 4 "Развитие молодежной политики" в составе Комплексной программы СЭР МР "Кизилюртовский район" на 2016-2018 годы </t>
  </si>
  <si>
    <t xml:space="preserve">Раздел 5 «Развитие физической культуры и спорта» в составе Комплексной программы СЭР МР "Кизилюртовский район" на 2016-2018 годы </t>
  </si>
  <si>
    <t xml:space="preserve">Строительство, ремонт и реконструкция системы водоснабжения </t>
  </si>
  <si>
    <t>Ремонт Дома культуры</t>
  </si>
  <si>
    <t>Итого</t>
  </si>
  <si>
    <t xml:space="preserve">Раздел VII "Строительство и развитие жилищно-коммунального хозяйства"  в составе Комплексной программы СЭР МР "Кизилюртовский район" на 2016-2018 годы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</si>
</sst>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</numFmts>
  <fonts count="2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 val="singleAccounting"/>
      <sz val="14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left" vertical="top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7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Border="1"/>
    <xf numFmtId="2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0" xfId="0" applyFont="1"/>
    <xf numFmtId="0" fontId="0" fillId="0" borderId="1" xfId="0" applyBorder="1"/>
    <xf numFmtId="0" fontId="12" fillId="0" borderId="1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164" fontId="15" fillId="0" borderId="1" xfId="2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164" fontId="15" fillId="0" borderId="1" xfId="1" applyNumberFormat="1" applyFont="1" applyFill="1" applyBorder="1" applyAlignment="1">
      <alignment horizontal="center" vertical="top" wrapText="1"/>
    </xf>
    <xf numFmtId="2" fontId="15" fillId="3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5" fontId="15" fillId="3" borderId="1" xfId="1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left" vertical="top" wrapText="1"/>
    </xf>
    <xf numFmtId="0" fontId="7" fillId="0" borderId="0" xfId="0" applyNumberFormat="1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3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49" fontId="24" fillId="4" borderId="1" xfId="1" applyNumberFormat="1" applyFont="1" applyFill="1" applyBorder="1" applyAlignment="1">
      <alignment horizontal="center" vertical="top" wrapText="1"/>
    </xf>
    <xf numFmtId="164" fontId="18" fillId="0" borderId="1" xfId="1" applyNumberFormat="1" applyFont="1" applyFill="1" applyBorder="1" applyAlignment="1">
      <alignment horizontal="center" vertical="top" wrapText="1"/>
    </xf>
    <xf numFmtId="49" fontId="18" fillId="0" borderId="1" xfId="1" applyNumberFormat="1" applyFont="1" applyFill="1" applyBorder="1" applyAlignment="1">
      <alignment vertical="top" wrapText="1"/>
    </xf>
    <xf numFmtId="49" fontId="24" fillId="4" borderId="1" xfId="1" applyNumberFormat="1" applyFont="1" applyFill="1" applyBorder="1" applyAlignment="1">
      <alignment vertical="top" wrapText="1"/>
    </xf>
    <xf numFmtId="49" fontId="19" fillId="0" borderId="0" xfId="0" applyNumberFormat="1" applyFont="1" applyAlignment="1">
      <alignment horizontal="left" vertical="top" wrapText="1"/>
    </xf>
    <xf numFmtId="49" fontId="25" fillId="0" borderId="0" xfId="0" quotePrefix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top" wrapText="1"/>
    </xf>
    <xf numFmtId="0" fontId="25" fillId="0" borderId="1" xfId="0" applyFont="1" applyBorder="1"/>
    <xf numFmtId="164" fontId="15" fillId="4" borderId="1" xfId="1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2" fontId="18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0" xfId="0" applyBorder="1"/>
    <xf numFmtId="0" fontId="27" fillId="0" borderId="0" xfId="0" applyFont="1" applyBorder="1"/>
    <xf numFmtId="2" fontId="18" fillId="2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top" wrapText="1"/>
    </xf>
    <xf numFmtId="2" fontId="19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7" fillId="0" borderId="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26" fillId="0" borderId="19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2775856</xdr:rowOff>
    </xdr:from>
    <xdr:ext cx="870856" cy="298800"/>
    <xdr:sp macro="" textlink="">
      <xdr:nvSpPr>
        <xdr:cNvPr id="2" name="TextBox 1"/>
        <xdr:cNvSpPr txBox="1"/>
      </xdr:nvSpPr>
      <xdr:spPr>
        <a:xfrm>
          <a:off x="0" y="51581956"/>
          <a:ext cx="870856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99600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opLeftCell="A7" zoomScale="70" zoomScaleNormal="70" workbookViewId="0">
      <selection activeCell="C21" sqref="C21"/>
    </sheetView>
  </sheetViews>
  <sheetFormatPr defaultRowHeight="15"/>
  <cols>
    <col min="1" max="1" width="4.7109375" customWidth="1"/>
    <col min="2" max="2" width="5.85546875" customWidth="1"/>
    <col min="3" max="3" width="72.42578125" customWidth="1"/>
    <col min="4" max="5" width="14.28515625" customWidth="1"/>
    <col min="6" max="6" width="33.140625" customWidth="1"/>
    <col min="7" max="7" width="29" style="44" customWidth="1"/>
    <col min="8" max="8" width="12.7109375" customWidth="1"/>
    <col min="9" max="9" width="16.85546875" customWidth="1"/>
    <col min="10" max="15" width="9.140625" hidden="1" customWidth="1"/>
  </cols>
  <sheetData>
    <row r="1" spans="2:15" ht="15" customHeight="1">
      <c r="B1" s="129" t="s">
        <v>328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2:15" ht="15" customHeight="1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2:15" ht="1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5" ht="15.75" customHeight="1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/>
    </row>
    <row r="5" spans="2:15" ht="18.75">
      <c r="B5" s="138" t="s">
        <v>185</v>
      </c>
      <c r="C5" s="139"/>
      <c r="D5" s="139"/>
      <c r="E5" s="139"/>
      <c r="F5" s="139"/>
      <c r="G5" s="139"/>
      <c r="H5" s="139"/>
      <c r="I5" s="140"/>
      <c r="J5" s="45"/>
      <c r="K5" s="45"/>
      <c r="L5" s="45"/>
      <c r="M5" s="45"/>
      <c r="N5" s="45"/>
      <c r="O5" s="45"/>
    </row>
    <row r="6" spans="2:15" ht="123.75" customHeight="1">
      <c r="B6" s="141" t="s">
        <v>0</v>
      </c>
      <c r="C6" s="46" t="s">
        <v>92</v>
      </c>
      <c r="D6" s="46" t="s">
        <v>186</v>
      </c>
      <c r="E6" s="46" t="s">
        <v>2</v>
      </c>
      <c r="F6" s="46"/>
      <c r="G6" s="46" t="s">
        <v>94</v>
      </c>
      <c r="H6" s="46" t="s">
        <v>95</v>
      </c>
      <c r="I6" s="46"/>
    </row>
    <row r="7" spans="2:15" ht="56.25" customHeight="1">
      <c r="B7" s="142"/>
      <c r="C7" s="46"/>
      <c r="D7" s="46"/>
      <c r="E7" s="46" t="s">
        <v>187</v>
      </c>
      <c r="F7" s="46" t="s">
        <v>125</v>
      </c>
      <c r="G7" s="46"/>
      <c r="H7" s="46" t="s">
        <v>195</v>
      </c>
      <c r="I7" s="46" t="s">
        <v>31</v>
      </c>
    </row>
    <row r="8" spans="2:15" ht="21.75" customHeight="1">
      <c r="B8" s="96"/>
      <c r="C8" s="46"/>
      <c r="D8" s="46"/>
      <c r="E8" s="46"/>
      <c r="F8" s="46"/>
      <c r="G8" s="46"/>
      <c r="H8" s="46"/>
      <c r="I8" s="46"/>
    </row>
    <row r="9" spans="2:15" ht="93.75">
      <c r="B9" s="43">
        <v>6</v>
      </c>
      <c r="C9" s="47" t="s">
        <v>188</v>
      </c>
      <c r="D9" s="46">
        <v>64</v>
      </c>
      <c r="E9" s="46">
        <v>64</v>
      </c>
      <c r="F9" s="46" t="s">
        <v>189</v>
      </c>
      <c r="G9" s="46" t="s">
        <v>102</v>
      </c>
      <c r="H9" s="46">
        <f>D9-E9</f>
        <v>0</v>
      </c>
      <c r="I9" s="46"/>
    </row>
    <row r="10" spans="2:15" ht="281.25">
      <c r="B10" s="43">
        <v>12</v>
      </c>
      <c r="C10" s="47" t="s">
        <v>190</v>
      </c>
      <c r="D10" s="46">
        <v>36</v>
      </c>
      <c r="E10" s="46">
        <v>36</v>
      </c>
      <c r="F10" s="46" t="s">
        <v>191</v>
      </c>
      <c r="G10" s="46" t="s">
        <v>102</v>
      </c>
      <c r="H10" s="46">
        <f>D10-E10</f>
        <v>0</v>
      </c>
      <c r="I10" s="46"/>
    </row>
    <row r="11" spans="2:15" ht="75">
      <c r="B11" s="43">
        <v>15</v>
      </c>
      <c r="C11" s="47" t="s">
        <v>192</v>
      </c>
      <c r="D11" s="46">
        <v>100</v>
      </c>
      <c r="E11" s="46">
        <v>100</v>
      </c>
      <c r="F11" s="46" t="s">
        <v>193</v>
      </c>
      <c r="G11" s="46" t="s">
        <v>102</v>
      </c>
      <c r="H11" s="46">
        <f>D11-E11</f>
        <v>0</v>
      </c>
      <c r="I11" s="46"/>
    </row>
    <row r="12" spans="2:15" ht="37.5">
      <c r="B12" s="43">
        <v>18</v>
      </c>
      <c r="C12" s="47" t="s">
        <v>194</v>
      </c>
      <c r="D12" s="114">
        <v>27158.799999999999</v>
      </c>
      <c r="E12" s="114">
        <v>27158.799999999999</v>
      </c>
      <c r="F12" s="46"/>
      <c r="G12" s="46" t="s">
        <v>329</v>
      </c>
      <c r="H12" s="46">
        <v>0</v>
      </c>
      <c r="I12" s="46"/>
    </row>
    <row r="13" spans="2:15" ht="18.75">
      <c r="B13" s="32"/>
      <c r="C13" s="46" t="s">
        <v>157</v>
      </c>
      <c r="D13" s="46">
        <f>SUM(D9:D12)</f>
        <v>27358.799999999999</v>
      </c>
      <c r="E13" s="46">
        <f>SUM(E9:E12)</f>
        <v>27358.799999999999</v>
      </c>
      <c r="F13" s="46"/>
      <c r="G13" s="46"/>
      <c r="H13" s="46">
        <f>SUM(H9:H12)</f>
        <v>0</v>
      </c>
      <c r="I13" s="46"/>
    </row>
    <row r="14" spans="2:15">
      <c r="B14" s="143" t="s">
        <v>205</v>
      </c>
      <c r="C14" s="143"/>
      <c r="D14" s="143"/>
      <c r="E14" s="143"/>
      <c r="F14" s="143"/>
      <c r="G14" s="143"/>
      <c r="H14" s="143"/>
      <c r="I14" s="143"/>
    </row>
    <row r="15" spans="2:15" ht="37.5">
      <c r="B15" s="51">
        <v>1</v>
      </c>
      <c r="C15" s="56" t="s">
        <v>204</v>
      </c>
      <c r="D15" s="115">
        <v>5000</v>
      </c>
      <c r="E15" s="115"/>
      <c r="F15" s="115"/>
      <c r="G15" s="115"/>
      <c r="H15" s="115">
        <v>5000</v>
      </c>
      <c r="I15" s="53"/>
      <c r="J15" s="54">
        <v>0</v>
      </c>
      <c r="K15" s="54">
        <v>0</v>
      </c>
      <c r="L15" s="54">
        <v>10000</v>
      </c>
      <c r="M15" s="54">
        <v>0</v>
      </c>
      <c r="N15" s="54">
        <v>0</v>
      </c>
      <c r="O15" s="52">
        <f t="shared" ref="O15" si="0">P15+Q15+R15+S15+T15</f>
        <v>0</v>
      </c>
    </row>
    <row r="16" spans="2:15" ht="20.25">
      <c r="B16" s="32"/>
      <c r="C16" s="116" t="s">
        <v>330</v>
      </c>
      <c r="D16" s="115">
        <f>D13+D15</f>
        <v>32358.799999999999</v>
      </c>
      <c r="E16" s="115">
        <f t="shared" ref="E16:H16" si="1">E13+E15</f>
        <v>27358.799999999999</v>
      </c>
      <c r="F16" s="115">
        <f t="shared" si="1"/>
        <v>0</v>
      </c>
      <c r="G16" s="115"/>
      <c r="H16" s="115">
        <f t="shared" si="1"/>
        <v>5000</v>
      </c>
      <c r="I16" s="32"/>
    </row>
    <row r="17" spans="2:9">
      <c r="B17" s="144" t="s">
        <v>196</v>
      </c>
      <c r="C17" s="144"/>
      <c r="D17" s="144"/>
      <c r="E17" s="144"/>
      <c r="F17" s="144"/>
      <c r="G17" s="144"/>
      <c r="H17" s="144"/>
      <c r="I17" s="144"/>
    </row>
    <row r="18" spans="2:9">
      <c r="B18" s="144"/>
      <c r="C18" s="144"/>
      <c r="D18" s="144"/>
      <c r="E18" s="144"/>
      <c r="F18" s="144"/>
      <c r="G18" s="144"/>
      <c r="H18" s="144"/>
      <c r="I18" s="144"/>
    </row>
  </sheetData>
  <mergeCells count="5">
    <mergeCell ref="B1:O4"/>
    <mergeCell ref="B5:I5"/>
    <mergeCell ref="B6:B7"/>
    <mergeCell ref="B14:I14"/>
    <mergeCell ref="B17:I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opLeftCell="A31" workbookViewId="0">
      <selection activeCell="D100" sqref="D100"/>
    </sheetView>
  </sheetViews>
  <sheetFormatPr defaultRowHeight="15"/>
  <cols>
    <col min="1" max="1" width="5.28515625" style="103" customWidth="1"/>
    <col min="2" max="2" width="69.140625" style="103" customWidth="1"/>
    <col min="3" max="3" width="10.85546875" style="41" customWidth="1"/>
    <col min="4" max="4" width="10.42578125" style="103" customWidth="1"/>
    <col min="5" max="5" width="8.5703125" style="42" customWidth="1"/>
    <col min="6" max="6" width="38.5703125" style="104" customWidth="1"/>
    <col min="7" max="7" width="26" style="104" customWidth="1"/>
    <col min="8" max="8" width="9.140625" style="42"/>
    <col min="9" max="9" width="18.5703125" style="104" customWidth="1"/>
  </cols>
  <sheetData>
    <row r="1" spans="1:9">
      <c r="A1" s="145" t="s">
        <v>27</v>
      </c>
      <c r="B1" s="145"/>
      <c r="C1" s="145"/>
      <c r="D1" s="145"/>
      <c r="E1" s="145"/>
      <c r="F1" s="145"/>
      <c r="G1" s="145"/>
      <c r="H1" s="145"/>
      <c r="I1" s="145"/>
    </row>
    <row r="3" spans="1:9">
      <c r="A3" s="145" t="s">
        <v>272</v>
      </c>
      <c r="B3" s="145"/>
      <c r="C3" s="145"/>
      <c r="D3" s="145"/>
      <c r="E3" s="145"/>
      <c r="F3" s="145"/>
      <c r="G3" s="145"/>
      <c r="H3" s="145"/>
      <c r="I3" s="145"/>
    </row>
    <row r="4" spans="1:9">
      <c r="A4" s="145" t="s">
        <v>247</v>
      </c>
      <c r="B4" s="145"/>
      <c r="C4" s="145"/>
      <c r="D4" s="145"/>
      <c r="E4" s="145"/>
      <c r="F4" s="145"/>
      <c r="G4" s="145"/>
      <c r="H4" s="145"/>
      <c r="I4" s="145"/>
    </row>
    <row r="5" spans="1:9" ht="39" customHeight="1">
      <c r="A5" s="146" t="s">
        <v>0</v>
      </c>
      <c r="B5" s="147" t="s">
        <v>92</v>
      </c>
      <c r="C5" s="148" t="s">
        <v>26</v>
      </c>
      <c r="D5" s="147" t="s">
        <v>25</v>
      </c>
      <c r="E5" s="149" t="s">
        <v>2</v>
      </c>
      <c r="F5" s="149"/>
      <c r="G5" s="149" t="s">
        <v>94</v>
      </c>
      <c r="H5" s="149" t="s">
        <v>95</v>
      </c>
      <c r="I5" s="149"/>
    </row>
    <row r="6" spans="1:9" ht="60" customHeight="1">
      <c r="A6" s="146"/>
      <c r="B6" s="147"/>
      <c r="C6" s="148"/>
      <c r="D6" s="147"/>
      <c r="E6" s="38" t="s">
        <v>124</v>
      </c>
      <c r="F6" s="39" t="s">
        <v>125</v>
      </c>
      <c r="G6" s="149"/>
      <c r="H6" s="38" t="s">
        <v>124</v>
      </c>
      <c r="I6" s="39" t="s">
        <v>31</v>
      </c>
    </row>
    <row r="7" spans="1:9">
      <c r="A7" s="150" t="s">
        <v>248</v>
      </c>
      <c r="B7" s="150"/>
      <c r="C7" s="150"/>
      <c r="D7" s="150"/>
      <c r="E7" s="150"/>
      <c r="F7" s="150"/>
      <c r="G7" s="150"/>
      <c r="H7" s="150"/>
      <c r="I7" s="150"/>
    </row>
    <row r="8" spans="1:9" ht="45">
      <c r="A8" s="88">
        <v>1</v>
      </c>
      <c r="B8" s="88" t="s">
        <v>126</v>
      </c>
      <c r="C8" s="89">
        <v>15</v>
      </c>
      <c r="D8" s="90">
        <v>0</v>
      </c>
      <c r="E8" s="84">
        <v>0</v>
      </c>
      <c r="F8" s="98"/>
      <c r="G8" s="83" t="s">
        <v>127</v>
      </c>
      <c r="H8" s="85">
        <f t="shared" ref="H8:H13" si="0">D8-E8</f>
        <v>0</v>
      </c>
      <c r="I8" s="83"/>
    </row>
    <row r="9" spans="1:9" ht="45">
      <c r="A9" s="88">
        <v>2</v>
      </c>
      <c r="B9" s="88" t="s">
        <v>128</v>
      </c>
      <c r="C9" s="89">
        <v>70</v>
      </c>
      <c r="D9" s="90">
        <v>20</v>
      </c>
      <c r="E9" s="84">
        <v>28.6</v>
      </c>
      <c r="F9" s="83" t="s">
        <v>249</v>
      </c>
      <c r="G9" s="83"/>
      <c r="H9" s="85">
        <f t="shared" si="0"/>
        <v>-8.6000000000000014</v>
      </c>
      <c r="I9" s="39"/>
    </row>
    <row r="10" spans="1:9" ht="30">
      <c r="A10" s="88">
        <v>3</v>
      </c>
      <c r="B10" s="88" t="s">
        <v>129</v>
      </c>
      <c r="C10" s="89">
        <v>35</v>
      </c>
      <c r="D10" s="90">
        <v>0</v>
      </c>
      <c r="E10" s="84">
        <v>0</v>
      </c>
      <c r="F10" s="98"/>
      <c r="G10" s="83" t="s">
        <v>127</v>
      </c>
      <c r="H10" s="85">
        <f t="shared" si="0"/>
        <v>0</v>
      </c>
      <c r="I10" s="83"/>
    </row>
    <row r="11" spans="1:9" ht="45">
      <c r="A11" s="88">
        <v>4</v>
      </c>
      <c r="B11" s="88" t="s">
        <v>101</v>
      </c>
      <c r="C11" s="89">
        <v>15</v>
      </c>
      <c r="D11" s="90">
        <v>0</v>
      </c>
      <c r="E11" s="84">
        <v>0</v>
      </c>
      <c r="F11" s="98"/>
      <c r="G11" s="83" t="s">
        <v>127</v>
      </c>
      <c r="H11" s="85">
        <f t="shared" si="0"/>
        <v>0</v>
      </c>
      <c r="I11" s="83"/>
    </row>
    <row r="12" spans="1:9" ht="30">
      <c r="A12" s="88">
        <v>5</v>
      </c>
      <c r="B12" s="88" t="s">
        <v>130</v>
      </c>
      <c r="C12" s="89">
        <v>12</v>
      </c>
      <c r="D12" s="90">
        <v>0</v>
      </c>
      <c r="E12" s="84">
        <v>0</v>
      </c>
      <c r="F12" s="98"/>
      <c r="G12" s="83" t="s">
        <v>127</v>
      </c>
      <c r="H12" s="85">
        <f t="shared" si="0"/>
        <v>0</v>
      </c>
      <c r="I12" s="83"/>
    </row>
    <row r="13" spans="1:9" ht="60">
      <c r="A13" s="88">
        <v>6</v>
      </c>
      <c r="B13" s="88" t="s">
        <v>131</v>
      </c>
      <c r="C13" s="89">
        <v>50</v>
      </c>
      <c r="D13" s="90">
        <v>30</v>
      </c>
      <c r="E13" s="84">
        <v>30</v>
      </c>
      <c r="F13" s="88" t="s">
        <v>132</v>
      </c>
      <c r="G13" s="83"/>
      <c r="H13" s="85">
        <f t="shared" si="0"/>
        <v>0</v>
      </c>
      <c r="I13" s="83"/>
    </row>
    <row r="14" spans="1:9" ht="60">
      <c r="A14" s="146">
        <v>7</v>
      </c>
      <c r="B14" s="146" t="s">
        <v>133</v>
      </c>
      <c r="C14" s="151">
        <v>120</v>
      </c>
      <c r="D14" s="152">
        <v>231</v>
      </c>
      <c r="E14" s="84">
        <v>188</v>
      </c>
      <c r="F14" s="88" t="s">
        <v>134</v>
      </c>
      <c r="G14" s="153"/>
      <c r="H14" s="154">
        <f>D14-E14-E15-E16</f>
        <v>0</v>
      </c>
      <c r="I14" s="153"/>
    </row>
    <row r="15" spans="1:9" ht="75">
      <c r="A15" s="146"/>
      <c r="B15" s="146"/>
      <c r="C15" s="151"/>
      <c r="D15" s="152"/>
      <c r="E15" s="84">
        <v>30</v>
      </c>
      <c r="F15" s="88" t="s">
        <v>135</v>
      </c>
      <c r="G15" s="153"/>
      <c r="H15" s="154"/>
      <c r="I15" s="153"/>
    </row>
    <row r="16" spans="1:9" ht="45">
      <c r="A16" s="146"/>
      <c r="B16" s="146"/>
      <c r="C16" s="151"/>
      <c r="D16" s="152"/>
      <c r="E16" s="84">
        <v>13</v>
      </c>
      <c r="F16" s="88" t="s">
        <v>136</v>
      </c>
      <c r="G16" s="153"/>
      <c r="H16" s="154"/>
      <c r="I16" s="153"/>
    </row>
    <row r="17" spans="1:9" ht="30">
      <c r="A17" s="88">
        <v>8</v>
      </c>
      <c r="B17" s="88" t="s">
        <v>137</v>
      </c>
      <c r="C17" s="89">
        <v>10</v>
      </c>
      <c r="D17" s="90">
        <v>0</v>
      </c>
      <c r="E17" s="84">
        <v>0</v>
      </c>
      <c r="F17" s="98"/>
      <c r="G17" s="83" t="s">
        <v>127</v>
      </c>
      <c r="H17" s="85">
        <f t="shared" ref="H17:H23" si="1">D17-E17</f>
        <v>0</v>
      </c>
      <c r="I17" s="83"/>
    </row>
    <row r="18" spans="1:9" ht="45">
      <c r="A18" s="88">
        <v>9</v>
      </c>
      <c r="B18" s="88" t="s">
        <v>138</v>
      </c>
      <c r="C18" s="89">
        <v>30</v>
      </c>
      <c r="D18" s="90">
        <v>30</v>
      </c>
      <c r="E18" s="84">
        <v>30</v>
      </c>
      <c r="F18" s="88" t="s">
        <v>139</v>
      </c>
      <c r="G18" s="83"/>
      <c r="H18" s="85">
        <f t="shared" si="1"/>
        <v>0</v>
      </c>
      <c r="I18" s="83"/>
    </row>
    <row r="19" spans="1:9" ht="75">
      <c r="A19" s="88">
        <v>10</v>
      </c>
      <c r="B19" s="88" t="s">
        <v>140</v>
      </c>
      <c r="C19" s="89">
        <v>40</v>
      </c>
      <c r="D19" s="90">
        <v>6</v>
      </c>
      <c r="E19" s="84">
        <v>6</v>
      </c>
      <c r="F19" s="88" t="s">
        <v>141</v>
      </c>
      <c r="G19" s="83"/>
      <c r="H19" s="85">
        <f t="shared" si="1"/>
        <v>0</v>
      </c>
      <c r="I19" s="83"/>
    </row>
    <row r="20" spans="1:9" ht="30">
      <c r="A20" s="88">
        <v>11</v>
      </c>
      <c r="B20" s="88" t="s">
        <v>142</v>
      </c>
      <c r="C20" s="89">
        <v>15</v>
      </c>
      <c r="D20" s="90">
        <v>0</v>
      </c>
      <c r="E20" s="84">
        <v>0</v>
      </c>
      <c r="F20" s="98"/>
      <c r="G20" s="83" t="s">
        <v>127</v>
      </c>
      <c r="H20" s="85">
        <f t="shared" si="1"/>
        <v>0</v>
      </c>
      <c r="I20" s="83"/>
    </row>
    <row r="21" spans="1:9" ht="60">
      <c r="A21" s="88">
        <v>12</v>
      </c>
      <c r="B21" s="88" t="s">
        <v>143</v>
      </c>
      <c r="C21" s="89">
        <v>25</v>
      </c>
      <c r="D21" s="90">
        <v>25</v>
      </c>
      <c r="E21" s="84">
        <v>25</v>
      </c>
      <c r="F21" s="88" t="s">
        <v>144</v>
      </c>
      <c r="G21" s="83"/>
      <c r="H21" s="85">
        <f t="shared" si="1"/>
        <v>0</v>
      </c>
      <c r="I21" s="83"/>
    </row>
    <row r="22" spans="1:9" ht="45">
      <c r="A22" s="88">
        <v>13</v>
      </c>
      <c r="B22" s="88" t="s">
        <v>145</v>
      </c>
      <c r="C22" s="89">
        <v>25</v>
      </c>
      <c r="D22" s="90">
        <v>10</v>
      </c>
      <c r="E22" s="84">
        <v>10</v>
      </c>
      <c r="F22" s="99" t="s">
        <v>250</v>
      </c>
      <c r="G22" s="83"/>
      <c r="H22" s="85">
        <f t="shared" si="1"/>
        <v>0</v>
      </c>
      <c r="I22" s="100"/>
    </row>
    <row r="23" spans="1:9" ht="30">
      <c r="A23" s="88">
        <v>14</v>
      </c>
      <c r="B23" s="88" t="s">
        <v>146</v>
      </c>
      <c r="C23" s="89">
        <v>10</v>
      </c>
      <c r="D23" s="90">
        <v>0</v>
      </c>
      <c r="E23" s="84">
        <v>0</v>
      </c>
      <c r="F23" s="98"/>
      <c r="G23" s="83" t="s">
        <v>127</v>
      </c>
      <c r="H23" s="85">
        <f t="shared" si="1"/>
        <v>0</v>
      </c>
      <c r="I23" s="83"/>
    </row>
    <row r="24" spans="1:9" ht="90">
      <c r="A24" s="146">
        <v>15</v>
      </c>
      <c r="B24" s="146" t="s">
        <v>147</v>
      </c>
      <c r="C24" s="151">
        <v>40</v>
      </c>
      <c r="D24" s="152">
        <v>30</v>
      </c>
      <c r="E24" s="84">
        <v>1</v>
      </c>
      <c r="F24" s="88" t="s">
        <v>148</v>
      </c>
      <c r="G24" s="153" t="s">
        <v>100</v>
      </c>
      <c r="H24" s="154">
        <f>D24-E24-E25-E26</f>
        <v>0.59999999999999964</v>
      </c>
      <c r="I24" s="153"/>
    </row>
    <row r="25" spans="1:9" ht="30">
      <c r="A25" s="146"/>
      <c r="B25" s="146"/>
      <c r="C25" s="151"/>
      <c r="D25" s="152"/>
      <c r="E25" s="84">
        <v>20</v>
      </c>
      <c r="F25" s="88" t="s">
        <v>149</v>
      </c>
      <c r="G25" s="153"/>
      <c r="H25" s="154"/>
      <c r="I25" s="153"/>
    </row>
    <row r="26" spans="1:9" ht="75">
      <c r="A26" s="146"/>
      <c r="B26" s="146"/>
      <c r="C26" s="151"/>
      <c r="D26" s="152"/>
      <c r="E26" s="84">
        <v>8.4</v>
      </c>
      <c r="F26" s="88" t="s">
        <v>150</v>
      </c>
      <c r="G26" s="153"/>
      <c r="H26" s="154"/>
      <c r="I26" s="153"/>
    </row>
    <row r="27" spans="1:9" ht="30">
      <c r="A27" s="88">
        <v>16</v>
      </c>
      <c r="B27" s="88" t="s">
        <v>151</v>
      </c>
      <c r="C27" s="89">
        <v>25</v>
      </c>
      <c r="D27" s="90">
        <v>0</v>
      </c>
      <c r="E27" s="84">
        <v>0</v>
      </c>
      <c r="F27" s="98"/>
      <c r="G27" s="83" t="s">
        <v>127</v>
      </c>
      <c r="H27" s="85">
        <f>D27-E27</f>
        <v>0</v>
      </c>
      <c r="I27" s="83"/>
    </row>
    <row r="28" spans="1:9" ht="120">
      <c r="A28" s="88">
        <v>17</v>
      </c>
      <c r="B28" s="88" t="s">
        <v>152</v>
      </c>
      <c r="C28" s="89">
        <v>25</v>
      </c>
      <c r="D28" s="90">
        <v>2.2000000000000002</v>
      </c>
      <c r="E28" s="84">
        <v>2.2000000000000002</v>
      </c>
      <c r="F28" s="99" t="s">
        <v>251</v>
      </c>
      <c r="G28" s="83"/>
      <c r="H28" s="85">
        <f>D28-E28</f>
        <v>0</v>
      </c>
      <c r="I28" s="83"/>
    </row>
    <row r="29" spans="1:9" ht="30">
      <c r="A29" s="88">
        <v>18</v>
      </c>
      <c r="B29" s="88" t="s">
        <v>153</v>
      </c>
      <c r="C29" s="89">
        <v>10</v>
      </c>
      <c r="D29" s="90">
        <v>0</v>
      </c>
      <c r="E29" s="84">
        <v>0</v>
      </c>
      <c r="F29" s="98"/>
      <c r="G29" s="83" t="s">
        <v>127</v>
      </c>
      <c r="H29" s="85">
        <f>D29-E29</f>
        <v>0</v>
      </c>
      <c r="I29" s="83"/>
    </row>
    <row r="30" spans="1:9" ht="30">
      <c r="A30" s="88">
        <v>19</v>
      </c>
      <c r="B30" s="88" t="s">
        <v>154</v>
      </c>
      <c r="C30" s="89">
        <v>15</v>
      </c>
      <c r="D30" s="90">
        <v>0</v>
      </c>
      <c r="E30" s="84">
        <v>0</v>
      </c>
      <c r="F30" s="98"/>
      <c r="G30" s="83" t="s">
        <v>127</v>
      </c>
      <c r="H30" s="85">
        <f>D30-E30</f>
        <v>0</v>
      </c>
      <c r="I30" s="83"/>
    </row>
    <row r="31" spans="1:9" ht="45">
      <c r="A31" s="88">
        <v>20</v>
      </c>
      <c r="B31" s="88" t="s">
        <v>155</v>
      </c>
      <c r="C31" s="89">
        <v>20</v>
      </c>
      <c r="D31" s="90">
        <v>15.8</v>
      </c>
      <c r="E31" s="84">
        <v>7.8</v>
      </c>
      <c r="F31" s="88" t="s">
        <v>156</v>
      </c>
      <c r="G31" s="83" t="s">
        <v>100</v>
      </c>
      <c r="H31" s="85">
        <f>D31-E31</f>
        <v>8</v>
      </c>
      <c r="I31" s="39"/>
    </row>
    <row r="32" spans="1:9">
      <c r="A32" s="101"/>
      <c r="B32" s="101" t="s">
        <v>157</v>
      </c>
      <c r="C32" s="89">
        <f>SUM(C8:C31)</f>
        <v>607</v>
      </c>
      <c r="D32" s="90">
        <f>D8+D9+D10+D11+D12+D13+D14+D17+D18+D19+D20+D21+D22+D23+D24+D27+D28+D29+D30+D31</f>
        <v>400</v>
      </c>
      <c r="E32" s="84">
        <f>SUM(E8:E31)</f>
        <v>400</v>
      </c>
      <c r="F32" s="98"/>
      <c r="G32" s="83"/>
      <c r="H32" s="85">
        <f>SUM(H8:H31)</f>
        <v>0</v>
      </c>
      <c r="I32" s="83"/>
    </row>
    <row r="33" spans="1:9">
      <c r="A33" s="150" t="s">
        <v>252</v>
      </c>
      <c r="B33" s="150"/>
      <c r="C33" s="150"/>
      <c r="D33" s="150"/>
      <c r="E33" s="150"/>
      <c r="F33" s="150"/>
      <c r="G33" s="150"/>
      <c r="H33" s="150"/>
      <c r="I33" s="150"/>
    </row>
    <row r="34" spans="1:9" ht="75">
      <c r="A34" s="88">
        <v>1</v>
      </c>
      <c r="B34" s="88" t="s">
        <v>158</v>
      </c>
      <c r="C34" s="89">
        <v>70</v>
      </c>
      <c r="D34" s="90">
        <v>50</v>
      </c>
      <c r="E34" s="84">
        <v>2.8</v>
      </c>
      <c r="F34" s="88" t="s">
        <v>159</v>
      </c>
      <c r="G34" s="83" t="s">
        <v>100</v>
      </c>
      <c r="H34" s="84">
        <f>D34-E34</f>
        <v>47.2</v>
      </c>
      <c r="I34" s="83"/>
    </row>
    <row r="35" spans="1:9" ht="60">
      <c r="A35" s="88">
        <v>2</v>
      </c>
      <c r="B35" s="88" t="s">
        <v>160</v>
      </c>
      <c r="C35" s="89">
        <v>35</v>
      </c>
      <c r="D35" s="90">
        <v>10</v>
      </c>
      <c r="E35" s="84">
        <v>0</v>
      </c>
      <c r="F35" s="98"/>
      <c r="G35" s="83" t="s">
        <v>100</v>
      </c>
      <c r="H35" s="84">
        <f>D35-E35</f>
        <v>10</v>
      </c>
      <c r="I35" s="83"/>
    </row>
    <row r="36" spans="1:9" ht="30">
      <c r="A36" s="88">
        <v>3</v>
      </c>
      <c r="B36" s="88" t="s">
        <v>161</v>
      </c>
      <c r="C36" s="89">
        <v>20</v>
      </c>
      <c r="D36" s="90">
        <v>5</v>
      </c>
      <c r="E36" s="84">
        <v>0</v>
      </c>
      <c r="F36" s="98"/>
      <c r="G36" s="83" t="s">
        <v>100</v>
      </c>
      <c r="H36" s="84">
        <f>D36-E36</f>
        <v>5</v>
      </c>
      <c r="I36" s="83"/>
    </row>
    <row r="37" spans="1:9" ht="30">
      <c r="A37" s="88">
        <v>4</v>
      </c>
      <c r="B37" s="88" t="s">
        <v>162</v>
      </c>
      <c r="C37" s="89">
        <v>30</v>
      </c>
      <c r="D37" s="90">
        <v>5</v>
      </c>
      <c r="E37" s="84">
        <v>0</v>
      </c>
      <c r="F37" s="98"/>
      <c r="G37" s="83" t="s">
        <v>100</v>
      </c>
      <c r="H37" s="84">
        <f>D37-E37</f>
        <v>5</v>
      </c>
      <c r="I37" s="83"/>
    </row>
    <row r="38" spans="1:9" ht="60">
      <c r="A38" s="88">
        <v>5</v>
      </c>
      <c r="B38" s="88" t="s">
        <v>163</v>
      </c>
      <c r="C38" s="89">
        <v>80</v>
      </c>
      <c r="D38" s="90">
        <v>0</v>
      </c>
      <c r="E38" s="84">
        <v>0</v>
      </c>
      <c r="F38" s="98"/>
      <c r="G38" s="83" t="s">
        <v>127</v>
      </c>
      <c r="H38" s="84">
        <f>D38-E38</f>
        <v>0</v>
      </c>
      <c r="I38" s="83"/>
    </row>
    <row r="39" spans="1:9" ht="30">
      <c r="A39" s="146">
        <v>6</v>
      </c>
      <c r="B39" s="146" t="s">
        <v>103</v>
      </c>
      <c r="C39" s="151">
        <v>50</v>
      </c>
      <c r="D39" s="152">
        <v>80</v>
      </c>
      <c r="E39" s="84">
        <v>10</v>
      </c>
      <c r="F39" s="83" t="s">
        <v>253</v>
      </c>
      <c r="G39" s="153"/>
      <c r="H39" s="155">
        <f>D39-E39-E40-E41-E42-E43</f>
        <v>-91</v>
      </c>
      <c r="I39" s="153"/>
    </row>
    <row r="40" spans="1:9" ht="30">
      <c r="A40" s="146"/>
      <c r="B40" s="146"/>
      <c r="C40" s="151"/>
      <c r="D40" s="152"/>
      <c r="E40" s="84">
        <v>30</v>
      </c>
      <c r="F40" s="88" t="s">
        <v>254</v>
      </c>
      <c r="G40" s="153"/>
      <c r="H40" s="155"/>
      <c r="I40" s="153"/>
    </row>
    <row r="41" spans="1:9" ht="45">
      <c r="A41" s="146"/>
      <c r="B41" s="146"/>
      <c r="C41" s="151"/>
      <c r="D41" s="152"/>
      <c r="E41" s="84">
        <v>20</v>
      </c>
      <c r="F41" s="99" t="s">
        <v>255</v>
      </c>
      <c r="G41" s="153"/>
      <c r="H41" s="155"/>
      <c r="I41" s="153"/>
    </row>
    <row r="42" spans="1:9" ht="60">
      <c r="A42" s="146"/>
      <c r="B42" s="146"/>
      <c r="C42" s="151"/>
      <c r="D42" s="152"/>
      <c r="E42" s="84">
        <v>101</v>
      </c>
      <c r="F42" s="99" t="s">
        <v>256</v>
      </c>
      <c r="G42" s="153"/>
      <c r="H42" s="155"/>
      <c r="I42" s="153"/>
    </row>
    <row r="43" spans="1:9" ht="45">
      <c r="A43" s="146"/>
      <c r="B43" s="146"/>
      <c r="C43" s="151"/>
      <c r="D43" s="152"/>
      <c r="E43" s="84">
        <v>10</v>
      </c>
      <c r="F43" s="99" t="s">
        <v>257</v>
      </c>
      <c r="G43" s="153"/>
      <c r="H43" s="155"/>
      <c r="I43" s="153"/>
    </row>
    <row r="44" spans="1:9" ht="30">
      <c r="A44" s="88">
        <v>7</v>
      </c>
      <c r="B44" s="88" t="s">
        <v>104</v>
      </c>
      <c r="C44" s="89">
        <v>100</v>
      </c>
      <c r="D44" s="90">
        <v>0</v>
      </c>
      <c r="E44" s="84">
        <v>0</v>
      </c>
      <c r="F44" s="98"/>
      <c r="G44" s="83" t="s">
        <v>127</v>
      </c>
      <c r="H44" s="84">
        <f>D44-E44</f>
        <v>0</v>
      </c>
      <c r="I44" s="83"/>
    </row>
    <row r="45" spans="1:9" ht="60">
      <c r="A45" s="146">
        <v>8</v>
      </c>
      <c r="B45" s="146" t="s">
        <v>164</v>
      </c>
      <c r="C45" s="151">
        <v>70</v>
      </c>
      <c r="D45" s="152">
        <v>100</v>
      </c>
      <c r="E45" s="84">
        <v>5</v>
      </c>
      <c r="F45" s="88" t="s">
        <v>107</v>
      </c>
      <c r="G45" s="153" t="s">
        <v>100</v>
      </c>
      <c r="H45" s="155">
        <f>D45-E45-E46-E47-E48-E49</f>
        <v>31.5</v>
      </c>
      <c r="I45" s="153"/>
    </row>
    <row r="46" spans="1:9" ht="75">
      <c r="A46" s="146"/>
      <c r="B46" s="146"/>
      <c r="C46" s="151"/>
      <c r="D46" s="152"/>
      <c r="E46" s="84">
        <v>7</v>
      </c>
      <c r="F46" s="88" t="s">
        <v>106</v>
      </c>
      <c r="G46" s="153"/>
      <c r="H46" s="155"/>
      <c r="I46" s="153"/>
    </row>
    <row r="47" spans="1:9" ht="60">
      <c r="A47" s="146"/>
      <c r="B47" s="146"/>
      <c r="C47" s="151"/>
      <c r="D47" s="152"/>
      <c r="E47" s="84">
        <v>45</v>
      </c>
      <c r="F47" s="88" t="s">
        <v>105</v>
      </c>
      <c r="G47" s="153"/>
      <c r="H47" s="155"/>
      <c r="I47" s="153"/>
    </row>
    <row r="48" spans="1:9" ht="105">
      <c r="A48" s="146"/>
      <c r="B48" s="146"/>
      <c r="C48" s="151"/>
      <c r="D48" s="152"/>
      <c r="E48" s="84">
        <v>6.5</v>
      </c>
      <c r="F48" s="99" t="s">
        <v>258</v>
      </c>
      <c r="G48" s="153"/>
      <c r="H48" s="155"/>
      <c r="I48" s="153"/>
    </row>
    <row r="49" spans="1:9" ht="60">
      <c r="A49" s="146"/>
      <c r="B49" s="146"/>
      <c r="C49" s="151"/>
      <c r="D49" s="152"/>
      <c r="E49" s="84">
        <v>5</v>
      </c>
      <c r="F49" s="88" t="s">
        <v>259</v>
      </c>
      <c r="G49" s="153"/>
      <c r="H49" s="155"/>
      <c r="I49" s="153"/>
    </row>
    <row r="50" spans="1:9" ht="30">
      <c r="A50" s="88">
        <v>9</v>
      </c>
      <c r="B50" s="88" t="s">
        <v>165</v>
      </c>
      <c r="C50" s="89">
        <v>40</v>
      </c>
      <c r="D50" s="90">
        <v>0</v>
      </c>
      <c r="E50" s="84">
        <v>0</v>
      </c>
      <c r="F50" s="98"/>
      <c r="G50" s="83" t="s">
        <v>127</v>
      </c>
      <c r="H50" s="84">
        <f t="shared" ref="H50:H56" si="2">D50-E50</f>
        <v>0</v>
      </c>
      <c r="I50" s="83"/>
    </row>
    <row r="51" spans="1:9" ht="30">
      <c r="A51" s="88">
        <v>10</v>
      </c>
      <c r="B51" s="88" t="s">
        <v>161</v>
      </c>
      <c r="C51" s="89">
        <v>20</v>
      </c>
      <c r="D51" s="90">
        <v>0</v>
      </c>
      <c r="E51" s="84">
        <v>0</v>
      </c>
      <c r="F51" s="98"/>
      <c r="G51" s="83" t="s">
        <v>127</v>
      </c>
      <c r="H51" s="84">
        <f t="shared" si="2"/>
        <v>0</v>
      </c>
      <c r="I51" s="83"/>
    </row>
    <row r="52" spans="1:9" ht="60">
      <c r="A52" s="88">
        <v>11</v>
      </c>
      <c r="B52" s="88" t="s">
        <v>166</v>
      </c>
      <c r="C52" s="89">
        <v>0</v>
      </c>
      <c r="D52" s="90">
        <v>0</v>
      </c>
      <c r="E52" s="84">
        <v>0</v>
      </c>
      <c r="F52" s="98"/>
      <c r="G52" s="83" t="s">
        <v>127</v>
      </c>
      <c r="H52" s="84">
        <f t="shared" si="2"/>
        <v>0</v>
      </c>
      <c r="I52" s="83"/>
    </row>
    <row r="53" spans="1:9" ht="30">
      <c r="A53" s="88">
        <v>12</v>
      </c>
      <c r="B53" s="88" t="s">
        <v>167</v>
      </c>
      <c r="C53" s="89">
        <v>150</v>
      </c>
      <c r="D53" s="90">
        <v>0</v>
      </c>
      <c r="E53" s="84">
        <v>0</v>
      </c>
      <c r="F53" s="98"/>
      <c r="G53" s="83" t="s">
        <v>127</v>
      </c>
      <c r="H53" s="84">
        <f t="shared" si="2"/>
        <v>0</v>
      </c>
      <c r="I53" s="83"/>
    </row>
    <row r="54" spans="1:9" ht="30">
      <c r="A54" s="88">
        <v>13</v>
      </c>
      <c r="B54" s="88" t="s">
        <v>168</v>
      </c>
      <c r="C54" s="89">
        <v>20</v>
      </c>
      <c r="D54" s="90">
        <v>0</v>
      </c>
      <c r="E54" s="84">
        <v>0</v>
      </c>
      <c r="F54" s="98"/>
      <c r="G54" s="83" t="s">
        <v>127</v>
      </c>
      <c r="H54" s="84">
        <f t="shared" si="2"/>
        <v>0</v>
      </c>
      <c r="I54" s="83"/>
    </row>
    <row r="55" spans="1:9" ht="30">
      <c r="A55" s="88">
        <v>14</v>
      </c>
      <c r="B55" s="88" t="s">
        <v>108</v>
      </c>
      <c r="C55" s="89">
        <v>10</v>
      </c>
      <c r="D55" s="90">
        <v>0</v>
      </c>
      <c r="E55" s="84">
        <v>0</v>
      </c>
      <c r="F55" s="98"/>
      <c r="G55" s="83" t="s">
        <v>127</v>
      </c>
      <c r="H55" s="84">
        <f t="shared" si="2"/>
        <v>0</v>
      </c>
      <c r="I55" s="83"/>
    </row>
    <row r="56" spans="1:9" ht="45">
      <c r="A56" s="88">
        <v>15</v>
      </c>
      <c r="B56" s="88" t="s">
        <v>169</v>
      </c>
      <c r="C56" s="89">
        <v>30</v>
      </c>
      <c r="D56" s="90">
        <v>0</v>
      </c>
      <c r="E56" s="84">
        <v>7.7</v>
      </c>
      <c r="F56" s="83" t="s">
        <v>260</v>
      </c>
      <c r="G56" s="83"/>
      <c r="H56" s="84">
        <f t="shared" si="2"/>
        <v>-7.7</v>
      </c>
      <c r="I56" s="83"/>
    </row>
    <row r="57" spans="1:9">
      <c r="A57" s="88"/>
      <c r="B57" s="88" t="s">
        <v>170</v>
      </c>
      <c r="C57" s="89">
        <f>C34+C35+C36+C37+C38+C39+C44+C45+C50+C51+C52+C53+C54+C55+C56</f>
        <v>725</v>
      </c>
      <c r="D57" s="90">
        <f>SUM(D34:D56)</f>
        <v>250</v>
      </c>
      <c r="E57" s="84">
        <f>SUM(E34:E56)</f>
        <v>250</v>
      </c>
      <c r="F57" s="98"/>
      <c r="G57" s="98"/>
      <c r="H57" s="84">
        <f>SUM(H34:H56)</f>
        <v>0</v>
      </c>
      <c r="I57" s="98"/>
    </row>
    <row r="58" spans="1:9">
      <c r="A58" s="150" t="s">
        <v>261</v>
      </c>
      <c r="B58" s="150"/>
      <c r="C58" s="150"/>
      <c r="D58" s="150"/>
      <c r="E58" s="150"/>
      <c r="F58" s="150"/>
      <c r="G58" s="150"/>
      <c r="H58" s="150"/>
      <c r="I58" s="150"/>
    </row>
    <row r="59" spans="1:9" ht="75">
      <c r="A59" s="157">
        <v>1</v>
      </c>
      <c r="B59" s="146" t="s">
        <v>171</v>
      </c>
      <c r="C59" s="151">
        <v>110</v>
      </c>
      <c r="D59" s="152">
        <v>36</v>
      </c>
      <c r="E59" s="91">
        <v>14</v>
      </c>
      <c r="F59" s="88" t="s">
        <v>110</v>
      </c>
      <c r="G59" s="149" t="s">
        <v>100</v>
      </c>
      <c r="H59" s="156">
        <f>D59-E59-E60-E61</f>
        <v>4</v>
      </c>
      <c r="I59" s="153"/>
    </row>
    <row r="60" spans="1:9" ht="80.25" customHeight="1">
      <c r="A60" s="157"/>
      <c r="B60" s="146"/>
      <c r="C60" s="151"/>
      <c r="D60" s="152"/>
      <c r="E60" s="84">
        <v>12</v>
      </c>
      <c r="F60" s="88" t="s">
        <v>109</v>
      </c>
      <c r="G60" s="149"/>
      <c r="H60" s="156"/>
      <c r="I60" s="153"/>
    </row>
    <row r="61" spans="1:9" ht="87.75" customHeight="1">
      <c r="A61" s="157"/>
      <c r="B61" s="146"/>
      <c r="C61" s="151"/>
      <c r="D61" s="152"/>
      <c r="E61" s="84">
        <v>6</v>
      </c>
      <c r="F61" s="99" t="s">
        <v>262</v>
      </c>
      <c r="G61" s="149"/>
      <c r="H61" s="156"/>
      <c r="I61" s="153"/>
    </row>
    <row r="62" spans="1:9" ht="30">
      <c r="A62" s="157">
        <v>2</v>
      </c>
      <c r="B62" s="146" t="s">
        <v>172</v>
      </c>
      <c r="C62" s="151">
        <v>370</v>
      </c>
      <c r="D62" s="152">
        <v>386</v>
      </c>
      <c r="E62" s="84">
        <v>10</v>
      </c>
      <c r="F62" s="88" t="s">
        <v>112</v>
      </c>
      <c r="G62" s="149" t="s">
        <v>100</v>
      </c>
      <c r="H62" s="156">
        <f>D62-E62-E63-E64-E65-E66-E67-E68-E69-E70-E71</f>
        <v>-4</v>
      </c>
      <c r="I62" s="153"/>
    </row>
    <row r="63" spans="1:9" ht="75" customHeight="1">
      <c r="A63" s="157"/>
      <c r="B63" s="146"/>
      <c r="C63" s="151"/>
      <c r="D63" s="152"/>
      <c r="E63" s="84">
        <v>31</v>
      </c>
      <c r="F63" s="88" t="s">
        <v>113</v>
      </c>
      <c r="G63" s="149"/>
      <c r="H63" s="156"/>
      <c r="I63" s="153"/>
    </row>
    <row r="64" spans="1:9" ht="45">
      <c r="A64" s="157"/>
      <c r="B64" s="146"/>
      <c r="C64" s="151"/>
      <c r="D64" s="152"/>
      <c r="E64" s="84">
        <v>18</v>
      </c>
      <c r="F64" s="88" t="s">
        <v>114</v>
      </c>
      <c r="G64" s="149"/>
      <c r="H64" s="156"/>
      <c r="I64" s="153"/>
    </row>
    <row r="65" spans="1:9" ht="60">
      <c r="A65" s="157"/>
      <c r="B65" s="146"/>
      <c r="C65" s="151"/>
      <c r="D65" s="152"/>
      <c r="E65" s="84">
        <v>167</v>
      </c>
      <c r="F65" s="88" t="s">
        <v>115</v>
      </c>
      <c r="G65" s="149"/>
      <c r="H65" s="156"/>
      <c r="I65" s="153"/>
    </row>
    <row r="66" spans="1:9" ht="60">
      <c r="A66" s="157"/>
      <c r="B66" s="146"/>
      <c r="C66" s="151"/>
      <c r="D66" s="152"/>
      <c r="E66" s="84">
        <v>115</v>
      </c>
      <c r="F66" s="88" t="s">
        <v>116</v>
      </c>
      <c r="G66" s="149"/>
      <c r="H66" s="156"/>
      <c r="I66" s="153"/>
    </row>
    <row r="67" spans="1:9" ht="63.75" customHeight="1">
      <c r="A67" s="157"/>
      <c r="B67" s="146"/>
      <c r="C67" s="151"/>
      <c r="D67" s="152"/>
      <c r="E67" s="84">
        <v>15</v>
      </c>
      <c r="F67" s="88" t="s">
        <v>111</v>
      </c>
      <c r="G67" s="149"/>
      <c r="H67" s="156"/>
      <c r="I67" s="153"/>
    </row>
    <row r="68" spans="1:9" ht="45">
      <c r="A68" s="157"/>
      <c r="B68" s="146"/>
      <c r="C68" s="151"/>
      <c r="D68" s="152"/>
      <c r="E68" s="84">
        <v>5</v>
      </c>
      <c r="F68" s="99" t="s">
        <v>263</v>
      </c>
      <c r="G68" s="149"/>
      <c r="H68" s="156"/>
      <c r="I68" s="153"/>
    </row>
    <row r="69" spans="1:9" ht="45">
      <c r="A69" s="157"/>
      <c r="B69" s="146"/>
      <c r="C69" s="151"/>
      <c r="D69" s="152"/>
      <c r="E69" s="84">
        <v>6</v>
      </c>
      <c r="F69" s="99" t="s">
        <v>250</v>
      </c>
      <c r="G69" s="149"/>
      <c r="H69" s="156"/>
      <c r="I69" s="153"/>
    </row>
    <row r="70" spans="1:9" ht="30">
      <c r="A70" s="157"/>
      <c r="B70" s="146"/>
      <c r="C70" s="151"/>
      <c r="D70" s="152"/>
      <c r="E70" s="84">
        <v>10</v>
      </c>
      <c r="F70" s="83" t="s">
        <v>264</v>
      </c>
      <c r="G70" s="149"/>
      <c r="H70" s="156"/>
      <c r="I70" s="153"/>
    </row>
    <row r="71" spans="1:9" ht="44.25" customHeight="1">
      <c r="A71" s="157"/>
      <c r="B71" s="146"/>
      <c r="C71" s="151"/>
      <c r="D71" s="152"/>
      <c r="E71" s="84">
        <v>13</v>
      </c>
      <c r="F71" s="83" t="s">
        <v>265</v>
      </c>
      <c r="G71" s="149"/>
      <c r="H71" s="156"/>
      <c r="I71" s="153"/>
    </row>
    <row r="72" spans="1:9" ht="30">
      <c r="A72" s="101">
        <v>3</v>
      </c>
      <c r="B72" s="88" t="s">
        <v>173</v>
      </c>
      <c r="C72" s="89">
        <v>120</v>
      </c>
      <c r="D72" s="90">
        <v>0</v>
      </c>
      <c r="E72" s="84">
        <v>0</v>
      </c>
      <c r="F72" s="98"/>
      <c r="G72" s="83" t="s">
        <v>127</v>
      </c>
      <c r="H72" s="84">
        <f>D72-E72</f>
        <v>0</v>
      </c>
      <c r="I72" s="98"/>
    </row>
    <row r="73" spans="1:9" ht="45">
      <c r="A73" s="101">
        <v>4</v>
      </c>
      <c r="B73" s="88" t="s">
        <v>174</v>
      </c>
      <c r="C73" s="89">
        <v>50</v>
      </c>
      <c r="D73" s="90">
        <v>0</v>
      </c>
      <c r="E73" s="84">
        <v>0</v>
      </c>
      <c r="F73" s="98"/>
      <c r="G73" s="83" t="s">
        <v>127</v>
      </c>
      <c r="H73" s="84">
        <f>D73-E73</f>
        <v>0</v>
      </c>
      <c r="I73" s="98"/>
    </row>
    <row r="74" spans="1:9" ht="30">
      <c r="A74" s="101">
        <v>5</v>
      </c>
      <c r="B74" s="88" t="s">
        <v>175</v>
      </c>
      <c r="C74" s="89">
        <v>40</v>
      </c>
      <c r="D74" s="90">
        <v>0</v>
      </c>
      <c r="E74" s="84">
        <v>0</v>
      </c>
      <c r="F74" s="98"/>
      <c r="G74" s="83" t="s">
        <v>127</v>
      </c>
      <c r="H74" s="84">
        <f>D74-E74</f>
        <v>0</v>
      </c>
      <c r="I74" s="98"/>
    </row>
    <row r="75" spans="1:9" ht="30">
      <c r="A75" s="101">
        <v>6</v>
      </c>
      <c r="B75" s="88" t="s">
        <v>176</v>
      </c>
      <c r="C75" s="89">
        <v>20</v>
      </c>
      <c r="D75" s="90">
        <v>0</v>
      </c>
      <c r="E75" s="84">
        <v>0</v>
      </c>
      <c r="F75" s="98"/>
      <c r="G75" s="83" t="s">
        <v>127</v>
      </c>
      <c r="H75" s="84">
        <f>D75-E75</f>
        <v>0</v>
      </c>
      <c r="I75" s="98"/>
    </row>
    <row r="76" spans="1:9" ht="30">
      <c r="A76" s="101">
        <v>7</v>
      </c>
      <c r="B76" s="88" t="s">
        <v>177</v>
      </c>
      <c r="C76" s="89">
        <v>170</v>
      </c>
      <c r="D76" s="90">
        <v>0</v>
      </c>
      <c r="E76" s="84">
        <v>0</v>
      </c>
      <c r="F76" s="98"/>
      <c r="G76" s="83" t="s">
        <v>127</v>
      </c>
      <c r="H76" s="84">
        <f>D76-E76</f>
        <v>0</v>
      </c>
      <c r="I76" s="98"/>
    </row>
    <row r="77" spans="1:9">
      <c r="A77" s="101"/>
      <c r="B77" s="51" t="s">
        <v>170</v>
      </c>
      <c r="C77" s="40">
        <f>C59+C62+C72+C73+C74+C75+C76</f>
        <v>880</v>
      </c>
      <c r="D77" s="40">
        <f>D59+D62+D72+D73+D74+D75+D76</f>
        <v>422</v>
      </c>
      <c r="E77" s="84">
        <f>SUM(E59:E76)</f>
        <v>422</v>
      </c>
      <c r="F77" s="98"/>
      <c r="G77" s="98"/>
      <c r="H77" s="84">
        <f>SUM(H59:H76)</f>
        <v>0</v>
      </c>
      <c r="I77" s="98"/>
    </row>
    <row r="78" spans="1:9">
      <c r="A78" s="150" t="s">
        <v>266</v>
      </c>
      <c r="B78" s="150"/>
      <c r="C78" s="150"/>
      <c r="D78" s="150"/>
      <c r="E78" s="150"/>
      <c r="F78" s="150"/>
      <c r="G78" s="150"/>
      <c r="H78" s="150"/>
      <c r="I78" s="150"/>
    </row>
    <row r="79" spans="1:9" ht="60">
      <c r="A79" s="101">
        <v>1</v>
      </c>
      <c r="B79" s="88" t="s">
        <v>117</v>
      </c>
      <c r="C79" s="89">
        <v>0</v>
      </c>
      <c r="D79" s="90">
        <v>0</v>
      </c>
      <c r="E79" s="84">
        <v>0</v>
      </c>
      <c r="F79" s="98"/>
      <c r="G79" s="83" t="s">
        <v>127</v>
      </c>
      <c r="H79" s="84">
        <f t="shared" ref="H79:H86" si="3">D79-E79</f>
        <v>0</v>
      </c>
      <c r="I79" s="98"/>
    </row>
    <row r="80" spans="1:9" ht="60">
      <c r="A80" s="101">
        <v>2</v>
      </c>
      <c r="B80" s="88" t="s">
        <v>178</v>
      </c>
      <c r="C80" s="89">
        <v>0</v>
      </c>
      <c r="D80" s="90">
        <v>0</v>
      </c>
      <c r="E80" s="84">
        <v>0</v>
      </c>
      <c r="F80" s="98"/>
      <c r="G80" s="83" t="s">
        <v>127</v>
      </c>
      <c r="H80" s="84">
        <f t="shared" si="3"/>
        <v>0</v>
      </c>
      <c r="I80" s="98"/>
    </row>
    <row r="81" spans="1:9" ht="30">
      <c r="A81" s="101">
        <v>3</v>
      </c>
      <c r="B81" s="88" t="s">
        <v>118</v>
      </c>
      <c r="C81" s="89">
        <v>0</v>
      </c>
      <c r="D81" s="90">
        <v>0</v>
      </c>
      <c r="E81" s="84">
        <v>0</v>
      </c>
      <c r="F81" s="98"/>
      <c r="G81" s="83" t="s">
        <v>127</v>
      </c>
      <c r="H81" s="84">
        <f t="shared" si="3"/>
        <v>0</v>
      </c>
      <c r="I81" s="98"/>
    </row>
    <row r="82" spans="1:9" ht="45">
      <c r="A82" s="101">
        <v>4</v>
      </c>
      <c r="B82" s="88" t="s">
        <v>179</v>
      </c>
      <c r="C82" s="89">
        <v>0</v>
      </c>
      <c r="D82" s="90">
        <v>0</v>
      </c>
      <c r="E82" s="84">
        <v>0</v>
      </c>
      <c r="F82" s="98"/>
      <c r="G82" s="83" t="s">
        <v>127</v>
      </c>
      <c r="H82" s="84">
        <f t="shared" si="3"/>
        <v>0</v>
      </c>
      <c r="I82" s="98"/>
    </row>
    <row r="83" spans="1:9" ht="63.75" customHeight="1">
      <c r="A83" s="101">
        <v>5</v>
      </c>
      <c r="B83" s="88" t="s">
        <v>180</v>
      </c>
      <c r="C83" s="89">
        <v>10</v>
      </c>
      <c r="D83" s="90">
        <v>0</v>
      </c>
      <c r="E83" s="84">
        <v>0</v>
      </c>
      <c r="F83" s="98"/>
      <c r="G83" s="83" t="s">
        <v>127</v>
      </c>
      <c r="H83" s="84">
        <f t="shared" si="3"/>
        <v>0</v>
      </c>
      <c r="I83" s="98"/>
    </row>
    <row r="84" spans="1:9" ht="60.75" customHeight="1">
      <c r="A84" s="101">
        <v>6</v>
      </c>
      <c r="B84" s="88" t="s">
        <v>181</v>
      </c>
      <c r="C84" s="89">
        <v>120</v>
      </c>
      <c r="D84" s="90">
        <v>0</v>
      </c>
      <c r="E84" s="84">
        <v>0</v>
      </c>
      <c r="F84" s="98"/>
      <c r="G84" s="83" t="s">
        <v>127</v>
      </c>
      <c r="H84" s="84">
        <f t="shared" si="3"/>
        <v>0</v>
      </c>
      <c r="I84" s="98"/>
    </row>
    <row r="85" spans="1:9" ht="83.25" customHeight="1">
      <c r="A85" s="101">
        <v>7</v>
      </c>
      <c r="B85" s="88" t="s">
        <v>182</v>
      </c>
      <c r="C85" s="89">
        <v>260</v>
      </c>
      <c r="D85" s="90">
        <v>0</v>
      </c>
      <c r="E85" s="84">
        <v>0</v>
      </c>
      <c r="F85" s="98"/>
      <c r="G85" s="83" t="s">
        <v>127</v>
      </c>
      <c r="H85" s="84">
        <f t="shared" si="3"/>
        <v>0</v>
      </c>
      <c r="I85" s="98"/>
    </row>
    <row r="86" spans="1:9" ht="45">
      <c r="A86" s="101">
        <v>8</v>
      </c>
      <c r="B86" s="88" t="s">
        <v>183</v>
      </c>
      <c r="C86" s="89">
        <v>0</v>
      </c>
      <c r="D86" s="90">
        <v>0</v>
      </c>
      <c r="E86" s="84">
        <v>0</v>
      </c>
      <c r="F86" s="98"/>
      <c r="G86" s="83" t="s">
        <v>127</v>
      </c>
      <c r="H86" s="84">
        <f t="shared" si="3"/>
        <v>0</v>
      </c>
      <c r="I86" s="98"/>
    </row>
    <row r="87" spans="1:9" ht="75">
      <c r="A87" s="157">
        <v>9</v>
      </c>
      <c r="B87" s="146" t="s">
        <v>119</v>
      </c>
      <c r="C87" s="151">
        <v>220</v>
      </c>
      <c r="D87" s="152">
        <v>150</v>
      </c>
      <c r="E87" s="84">
        <v>18</v>
      </c>
      <c r="F87" s="88" t="s">
        <v>120</v>
      </c>
      <c r="G87" s="153" t="s">
        <v>100</v>
      </c>
      <c r="H87" s="155">
        <f>D87-E87-E88</f>
        <v>25</v>
      </c>
      <c r="I87" s="153"/>
    </row>
    <row r="88" spans="1:9" ht="69.75" customHeight="1">
      <c r="A88" s="157"/>
      <c r="B88" s="146"/>
      <c r="C88" s="151"/>
      <c r="D88" s="152"/>
      <c r="E88" s="84">
        <v>107</v>
      </c>
      <c r="F88" s="88" t="s">
        <v>267</v>
      </c>
      <c r="G88" s="153"/>
      <c r="H88" s="155"/>
      <c r="I88" s="153"/>
    </row>
    <row r="89" spans="1:9" ht="90">
      <c r="A89" s="101">
        <v>10</v>
      </c>
      <c r="B89" s="88" t="s">
        <v>184</v>
      </c>
      <c r="C89" s="89">
        <v>370</v>
      </c>
      <c r="D89" s="90">
        <v>0</v>
      </c>
      <c r="E89" s="84">
        <v>0</v>
      </c>
      <c r="F89" s="98"/>
      <c r="G89" s="83" t="s">
        <v>127</v>
      </c>
      <c r="H89" s="84">
        <f>D89-E89</f>
        <v>0</v>
      </c>
      <c r="I89" s="83"/>
    </row>
    <row r="90" spans="1:9" ht="30">
      <c r="A90" s="101">
        <v>11</v>
      </c>
      <c r="B90" s="88" t="s">
        <v>121</v>
      </c>
      <c r="C90" s="89">
        <v>250</v>
      </c>
      <c r="D90" s="90">
        <v>0</v>
      </c>
      <c r="E90" s="84">
        <v>0</v>
      </c>
      <c r="F90" s="98"/>
      <c r="G90" s="83" t="s">
        <v>127</v>
      </c>
      <c r="H90" s="84">
        <f>D90-E90</f>
        <v>0</v>
      </c>
      <c r="I90" s="83"/>
    </row>
    <row r="91" spans="1:9" ht="30">
      <c r="A91" s="101">
        <v>12</v>
      </c>
      <c r="B91" s="88" t="s">
        <v>122</v>
      </c>
      <c r="C91" s="89">
        <v>1000</v>
      </c>
      <c r="D91" s="90">
        <v>0</v>
      </c>
      <c r="E91" s="84">
        <v>0</v>
      </c>
      <c r="F91" s="98"/>
      <c r="G91" s="83" t="s">
        <v>127</v>
      </c>
      <c r="H91" s="84">
        <f>D91-E91</f>
        <v>0</v>
      </c>
      <c r="I91" s="83"/>
    </row>
    <row r="92" spans="1:9" ht="45">
      <c r="A92" s="101">
        <v>13</v>
      </c>
      <c r="B92" s="88" t="s">
        <v>123</v>
      </c>
      <c r="C92" s="89">
        <v>50</v>
      </c>
      <c r="D92" s="90">
        <v>0</v>
      </c>
      <c r="E92" s="84">
        <v>25</v>
      </c>
      <c r="F92" s="83" t="s">
        <v>268</v>
      </c>
      <c r="G92" s="83"/>
      <c r="H92" s="84">
        <f>D92-E92</f>
        <v>-25</v>
      </c>
      <c r="I92" s="83"/>
    </row>
    <row r="93" spans="1:9">
      <c r="A93" s="101"/>
      <c r="B93" s="88" t="s">
        <v>170</v>
      </c>
      <c r="C93" s="89">
        <f>SUM(C79:C92)</f>
        <v>2280</v>
      </c>
      <c r="D93" s="89">
        <v>150</v>
      </c>
      <c r="E93" s="84">
        <f>SUM(E79:E92)</f>
        <v>150</v>
      </c>
      <c r="F93" s="98"/>
      <c r="G93" s="98"/>
      <c r="H93" s="84">
        <f>SUM(H79:H92)</f>
        <v>0</v>
      </c>
      <c r="I93" s="83"/>
    </row>
    <row r="94" spans="1:9">
      <c r="D94" s="41"/>
    </row>
    <row r="96" spans="1:9">
      <c r="A96" s="102"/>
      <c r="B96" s="158" t="s">
        <v>269</v>
      </c>
      <c r="C96" s="158"/>
      <c r="D96" s="158"/>
      <c r="E96" s="158"/>
      <c r="F96" s="102"/>
      <c r="G96" s="102"/>
      <c r="H96" s="158" t="s">
        <v>270</v>
      </c>
      <c r="I96" s="158"/>
    </row>
    <row r="97" spans="1:4">
      <c r="A97" s="102"/>
      <c r="B97" s="158" t="s">
        <v>271</v>
      </c>
      <c r="C97" s="158"/>
      <c r="D97" s="158"/>
    </row>
  </sheetData>
  <mergeCells count="66">
    <mergeCell ref="B96:E96"/>
    <mergeCell ref="H96:I96"/>
    <mergeCell ref="B97:D97"/>
    <mergeCell ref="I62:I71"/>
    <mergeCell ref="A78:I78"/>
    <mergeCell ref="A87:A88"/>
    <mergeCell ref="B87:B88"/>
    <mergeCell ref="C87:C88"/>
    <mergeCell ref="D87:D88"/>
    <mergeCell ref="G87:G88"/>
    <mergeCell ref="H87:H88"/>
    <mergeCell ref="I87:I88"/>
    <mergeCell ref="A62:A71"/>
    <mergeCell ref="B62:B71"/>
    <mergeCell ref="C62:C71"/>
    <mergeCell ref="D62:D71"/>
    <mergeCell ref="G62:G71"/>
    <mergeCell ref="H62:H71"/>
    <mergeCell ref="I45:I49"/>
    <mergeCell ref="A58:I58"/>
    <mergeCell ref="A59:A61"/>
    <mergeCell ref="B59:B61"/>
    <mergeCell ref="C59:C61"/>
    <mergeCell ref="D59:D61"/>
    <mergeCell ref="G59:G61"/>
    <mergeCell ref="H59:H61"/>
    <mergeCell ref="I59:I61"/>
    <mergeCell ref="A45:A49"/>
    <mergeCell ref="B45:B49"/>
    <mergeCell ref="C45:C49"/>
    <mergeCell ref="D45:D49"/>
    <mergeCell ref="G45:G49"/>
    <mergeCell ref="H45:H49"/>
    <mergeCell ref="I24:I26"/>
    <mergeCell ref="A33:I33"/>
    <mergeCell ref="A39:A43"/>
    <mergeCell ref="B39:B43"/>
    <mergeCell ref="C39:C43"/>
    <mergeCell ref="D39:D43"/>
    <mergeCell ref="G39:G43"/>
    <mergeCell ref="H39:H43"/>
    <mergeCell ref="I39:I43"/>
    <mergeCell ref="A24:A26"/>
    <mergeCell ref="B24:B26"/>
    <mergeCell ref="C24:C26"/>
    <mergeCell ref="D24:D26"/>
    <mergeCell ref="G24:G26"/>
    <mergeCell ref="H24:H26"/>
    <mergeCell ref="A7:I7"/>
    <mergeCell ref="A14:A16"/>
    <mergeCell ref="B14:B16"/>
    <mergeCell ref="C14:C16"/>
    <mergeCell ref="D14:D16"/>
    <mergeCell ref="G14:G16"/>
    <mergeCell ref="H14:H16"/>
    <mergeCell ref="I14:I16"/>
    <mergeCell ref="A1:I1"/>
    <mergeCell ref="A3:I3"/>
    <mergeCell ref="A4:I4"/>
    <mergeCell ref="A5:A6"/>
    <mergeCell ref="B5:B6"/>
    <mergeCell ref="C5:C6"/>
    <mergeCell ref="D5:D6"/>
    <mergeCell ref="E5:F5"/>
    <mergeCell ref="G5:G6"/>
    <mergeCell ref="H5:I5"/>
  </mergeCells>
  <pageMargins left="0.23622047244094491" right="0.23622047244094491" top="0.74803149606299213" bottom="0.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topLeftCell="A25" zoomScale="70" zoomScaleNormal="70" workbookViewId="0">
      <selection activeCell="C4" sqref="C4:I4"/>
    </sheetView>
  </sheetViews>
  <sheetFormatPr defaultRowHeight="15"/>
  <cols>
    <col min="1" max="1" width="4.7109375" customWidth="1"/>
    <col min="2" max="2" width="5.85546875" customWidth="1"/>
    <col min="3" max="3" width="57" customWidth="1"/>
    <col min="4" max="4" width="14.28515625" customWidth="1"/>
    <col min="5" max="5" width="19.42578125" customWidth="1"/>
    <col min="6" max="6" width="14.5703125" customWidth="1"/>
    <col min="7" max="7" width="13.7109375" style="44" customWidth="1"/>
    <col min="8" max="8" width="12.7109375" customWidth="1"/>
    <col min="9" max="9" width="15.28515625" customWidth="1"/>
    <col min="10" max="15" width="9.140625" hidden="1" customWidth="1"/>
    <col min="16" max="16" width="15.7109375" customWidth="1"/>
  </cols>
  <sheetData>
    <row r="1" spans="2:15" ht="18.75">
      <c r="B1" s="138" t="s">
        <v>185</v>
      </c>
      <c r="C1" s="139"/>
      <c r="D1" s="139"/>
      <c r="E1" s="139"/>
      <c r="F1" s="139"/>
      <c r="G1" s="139"/>
      <c r="H1" s="139"/>
      <c r="I1" s="140"/>
      <c r="J1" s="45"/>
      <c r="K1" s="45"/>
      <c r="L1" s="45"/>
      <c r="M1" s="45"/>
      <c r="N1" s="45"/>
      <c r="O1" s="45"/>
    </row>
    <row r="2" spans="2:15" ht="123.75" customHeight="1">
      <c r="B2" s="141" t="s">
        <v>0</v>
      </c>
      <c r="C2" s="46" t="s">
        <v>92</v>
      </c>
      <c r="D2" s="46" t="s">
        <v>186</v>
      </c>
      <c r="E2" s="46" t="s">
        <v>245</v>
      </c>
      <c r="F2" s="46" t="s">
        <v>125</v>
      </c>
      <c r="G2" s="46" t="s">
        <v>94</v>
      </c>
      <c r="H2" s="162" t="s">
        <v>95</v>
      </c>
      <c r="I2" s="162"/>
    </row>
    <row r="3" spans="2:15" ht="65.25" customHeight="1">
      <c r="B3" s="142"/>
      <c r="C3" s="46"/>
      <c r="D3" s="46"/>
      <c r="E3" s="46" t="s">
        <v>187</v>
      </c>
      <c r="G3" s="46"/>
      <c r="H3" s="121" t="s">
        <v>124</v>
      </c>
      <c r="I3" s="122" t="s">
        <v>31</v>
      </c>
    </row>
    <row r="4" spans="2:15" ht="21.75" customHeight="1">
      <c r="B4" s="96"/>
      <c r="C4" s="159" t="s">
        <v>205</v>
      </c>
      <c r="D4" s="160"/>
      <c r="E4" s="160"/>
      <c r="F4" s="160"/>
      <c r="G4" s="160"/>
      <c r="H4" s="160"/>
      <c r="I4" s="161"/>
    </row>
    <row r="5" spans="2:15" ht="18.75">
      <c r="B5" s="117"/>
      <c r="C5" s="74" t="s">
        <v>210</v>
      </c>
      <c r="D5" s="119">
        <v>370</v>
      </c>
      <c r="E5" s="119">
        <v>370</v>
      </c>
      <c r="G5" s="120"/>
      <c r="H5" s="114">
        <f>D5-E5</f>
        <v>0</v>
      </c>
      <c r="I5" s="46"/>
    </row>
    <row r="6" spans="2:15" ht="37.5">
      <c r="B6" s="75"/>
      <c r="C6" s="76" t="s">
        <v>211</v>
      </c>
      <c r="D6" s="125">
        <v>170</v>
      </c>
      <c r="E6" s="125">
        <v>170</v>
      </c>
      <c r="F6" s="46"/>
      <c r="G6" s="120"/>
      <c r="H6" s="114">
        <f t="shared" ref="H6:H40" si="0">D6-E6</f>
        <v>0</v>
      </c>
      <c r="I6" s="46"/>
    </row>
    <row r="7" spans="2:15" ht="18.75">
      <c r="B7" s="75"/>
      <c r="C7" s="76" t="s">
        <v>212</v>
      </c>
      <c r="D7" s="126">
        <v>100</v>
      </c>
      <c r="E7" s="126">
        <v>100</v>
      </c>
      <c r="F7" s="76"/>
      <c r="G7" s="120"/>
      <c r="H7" s="114">
        <f t="shared" si="0"/>
        <v>0</v>
      </c>
      <c r="I7" s="46"/>
    </row>
    <row r="8" spans="2:15" ht="18.75">
      <c r="B8" s="75"/>
      <c r="C8" s="76" t="s">
        <v>213</v>
      </c>
      <c r="D8" s="125">
        <v>100</v>
      </c>
      <c r="E8" s="125">
        <v>100</v>
      </c>
      <c r="F8" s="46"/>
      <c r="G8" s="120"/>
      <c r="H8" s="114">
        <f t="shared" si="0"/>
        <v>0</v>
      </c>
      <c r="I8" s="46"/>
    </row>
    <row r="9" spans="2:15" ht="18.75">
      <c r="B9" s="117"/>
      <c r="C9" s="77" t="s">
        <v>214</v>
      </c>
      <c r="D9" s="119">
        <v>0</v>
      </c>
      <c r="E9" s="119">
        <v>0</v>
      </c>
      <c r="F9" s="46"/>
      <c r="G9" s="120"/>
      <c r="H9" s="114">
        <f t="shared" si="0"/>
        <v>0</v>
      </c>
      <c r="I9" s="46"/>
    </row>
    <row r="10" spans="2:15" ht="18.75">
      <c r="B10" s="117"/>
      <c r="C10" s="77" t="s">
        <v>216</v>
      </c>
      <c r="D10" s="119">
        <v>0</v>
      </c>
      <c r="E10" s="119">
        <v>0</v>
      </c>
      <c r="F10" s="46"/>
      <c r="G10" s="120"/>
      <c r="H10" s="114">
        <f t="shared" si="0"/>
        <v>0</v>
      </c>
      <c r="I10" s="46"/>
    </row>
    <row r="11" spans="2:15" ht="37.5">
      <c r="B11" s="97"/>
      <c r="C11" s="78" t="s">
        <v>217</v>
      </c>
      <c r="D11" s="127">
        <v>0</v>
      </c>
      <c r="E11" s="127">
        <v>0</v>
      </c>
      <c r="F11" s="46"/>
      <c r="G11" s="120"/>
      <c r="H11" s="114">
        <f t="shared" si="0"/>
        <v>0</v>
      </c>
      <c r="I11" s="46"/>
    </row>
    <row r="12" spans="2:15" ht="18.75">
      <c r="B12" s="118"/>
      <c r="C12" s="57" t="s">
        <v>218</v>
      </c>
      <c r="D12" s="119">
        <v>1850</v>
      </c>
      <c r="E12" s="119">
        <v>1850</v>
      </c>
      <c r="F12" s="46"/>
      <c r="G12" s="120"/>
      <c r="H12" s="114">
        <f t="shared" si="0"/>
        <v>0</v>
      </c>
      <c r="I12" s="46"/>
    </row>
    <row r="13" spans="2:15" ht="42" customHeight="1">
      <c r="B13" s="97"/>
      <c r="C13" s="56" t="s">
        <v>215</v>
      </c>
      <c r="D13" s="125">
        <v>1850</v>
      </c>
      <c r="E13" s="125">
        <v>1850</v>
      </c>
      <c r="F13" s="46"/>
      <c r="G13" s="120"/>
      <c r="H13" s="114">
        <f t="shared" si="0"/>
        <v>0</v>
      </c>
      <c r="I13" s="46"/>
    </row>
    <row r="14" spans="2:15" ht="18.75">
      <c r="B14" s="118"/>
      <c r="C14" s="57" t="s">
        <v>219</v>
      </c>
      <c r="D14" s="119">
        <v>31150</v>
      </c>
      <c r="E14" s="119">
        <v>31150</v>
      </c>
      <c r="F14" s="46"/>
      <c r="G14" s="120"/>
      <c r="H14" s="114">
        <f t="shared" si="0"/>
        <v>0</v>
      </c>
      <c r="I14" s="46"/>
    </row>
    <row r="15" spans="2:15" ht="37.5">
      <c r="B15" s="97"/>
      <c r="C15" s="56" t="s">
        <v>220</v>
      </c>
      <c r="D15" s="125">
        <v>29900</v>
      </c>
      <c r="E15" s="125">
        <v>29900</v>
      </c>
      <c r="F15" s="46"/>
      <c r="G15" s="120"/>
      <c r="H15" s="114">
        <f t="shared" si="0"/>
        <v>0</v>
      </c>
      <c r="I15" s="46"/>
    </row>
    <row r="16" spans="2:15" ht="45.75" customHeight="1">
      <c r="B16" s="97"/>
      <c r="C16" s="56" t="s">
        <v>215</v>
      </c>
      <c r="D16" s="125">
        <v>950</v>
      </c>
      <c r="E16" s="125">
        <v>950</v>
      </c>
      <c r="F16" s="46"/>
      <c r="G16" s="120"/>
      <c r="H16" s="114">
        <f t="shared" si="0"/>
        <v>0</v>
      </c>
      <c r="I16" s="46"/>
    </row>
    <row r="17" spans="2:9" ht="37.5">
      <c r="B17" s="97"/>
      <c r="C17" s="56" t="s">
        <v>221</v>
      </c>
      <c r="D17" s="125">
        <v>200</v>
      </c>
      <c r="E17" s="125">
        <v>200</v>
      </c>
      <c r="F17" s="46"/>
      <c r="G17" s="120"/>
      <c r="H17" s="114">
        <f t="shared" si="0"/>
        <v>0</v>
      </c>
      <c r="I17" s="46"/>
    </row>
    <row r="18" spans="2:9" ht="37.5">
      <c r="B18" s="97"/>
      <c r="C18" s="56" t="s">
        <v>223</v>
      </c>
      <c r="D18" s="125">
        <v>100</v>
      </c>
      <c r="E18" s="125">
        <v>100</v>
      </c>
      <c r="F18" s="46"/>
      <c r="G18" s="120"/>
      <c r="H18" s="114">
        <f t="shared" si="0"/>
        <v>0</v>
      </c>
      <c r="I18" s="46"/>
    </row>
    <row r="19" spans="2:9" ht="18.75">
      <c r="B19" s="118"/>
      <c r="C19" s="57" t="s">
        <v>224</v>
      </c>
      <c r="D19" s="119">
        <v>100</v>
      </c>
      <c r="E19" s="119">
        <v>100</v>
      </c>
      <c r="F19" s="46"/>
      <c r="G19" s="120"/>
      <c r="H19" s="114">
        <f t="shared" si="0"/>
        <v>0</v>
      </c>
      <c r="I19" s="46"/>
    </row>
    <row r="20" spans="2:9" ht="18.75">
      <c r="B20" s="97"/>
      <c r="C20" s="56" t="s">
        <v>225</v>
      </c>
      <c r="D20" s="125">
        <v>100</v>
      </c>
      <c r="E20" s="125">
        <v>100</v>
      </c>
      <c r="F20" s="46"/>
      <c r="G20" s="120"/>
      <c r="H20" s="114">
        <f t="shared" si="0"/>
        <v>0</v>
      </c>
      <c r="I20" s="46"/>
    </row>
    <row r="21" spans="2:9" ht="18.75">
      <c r="B21" s="118"/>
      <c r="C21" s="57" t="s">
        <v>226</v>
      </c>
      <c r="D21" s="119">
        <v>2100</v>
      </c>
      <c r="E21" s="119">
        <v>2100</v>
      </c>
      <c r="F21" s="46"/>
      <c r="G21" s="120"/>
      <c r="H21" s="114">
        <f t="shared" si="0"/>
        <v>0</v>
      </c>
      <c r="I21" s="46"/>
    </row>
    <row r="22" spans="2:9" ht="37.5">
      <c r="B22" s="97"/>
      <c r="C22" s="56" t="s">
        <v>227</v>
      </c>
      <c r="D22" s="125">
        <v>100</v>
      </c>
      <c r="E22" s="125">
        <v>100</v>
      </c>
      <c r="F22" s="46"/>
      <c r="G22" s="120"/>
      <c r="H22" s="114">
        <f t="shared" si="0"/>
        <v>0</v>
      </c>
      <c r="I22" s="46"/>
    </row>
    <row r="23" spans="2:9" ht="18.75">
      <c r="B23" s="97"/>
      <c r="C23" s="56" t="s">
        <v>222</v>
      </c>
      <c r="D23" s="125">
        <v>2000</v>
      </c>
      <c r="E23" s="125">
        <v>2000</v>
      </c>
      <c r="F23" s="46"/>
      <c r="G23" s="120"/>
      <c r="H23" s="114">
        <f t="shared" si="0"/>
        <v>0</v>
      </c>
      <c r="I23" s="46"/>
    </row>
    <row r="24" spans="2:9" ht="18.75">
      <c r="B24" s="118"/>
      <c r="C24" s="57" t="s">
        <v>228</v>
      </c>
      <c r="D24" s="119">
        <v>5100</v>
      </c>
      <c r="E24" s="119">
        <v>5100</v>
      </c>
      <c r="F24" s="46"/>
      <c r="G24" s="120"/>
      <c r="H24" s="114">
        <f t="shared" si="0"/>
        <v>0</v>
      </c>
      <c r="I24" s="46"/>
    </row>
    <row r="25" spans="2:9" ht="37.5">
      <c r="B25" s="97"/>
      <c r="C25" s="56" t="s">
        <v>227</v>
      </c>
      <c r="D25" s="125">
        <v>100</v>
      </c>
      <c r="E25" s="125">
        <v>100</v>
      </c>
      <c r="F25" s="46"/>
      <c r="G25" s="120"/>
      <c r="H25" s="114">
        <f t="shared" si="0"/>
        <v>0</v>
      </c>
      <c r="I25" s="46"/>
    </row>
    <row r="26" spans="2:9" ht="37.5">
      <c r="B26" s="97"/>
      <c r="C26" s="56" t="s">
        <v>231</v>
      </c>
      <c r="D26" s="125">
        <v>5000</v>
      </c>
      <c r="E26" s="125">
        <v>5000</v>
      </c>
      <c r="F26" s="46"/>
      <c r="G26" s="120"/>
      <c r="H26" s="114">
        <f t="shared" si="0"/>
        <v>0</v>
      </c>
      <c r="I26" s="46"/>
    </row>
    <row r="27" spans="2:9" ht="18.75">
      <c r="B27" s="118"/>
      <c r="C27" s="57" t="s">
        <v>232</v>
      </c>
      <c r="D27" s="119">
        <v>100</v>
      </c>
      <c r="E27" s="119">
        <v>100</v>
      </c>
      <c r="F27" s="46"/>
      <c r="G27" s="120"/>
      <c r="H27" s="114">
        <f t="shared" si="0"/>
        <v>0</v>
      </c>
      <c r="I27" s="46"/>
    </row>
    <row r="28" spans="2:9" ht="37.5">
      <c r="B28" s="97"/>
      <c r="C28" s="56" t="s">
        <v>337</v>
      </c>
      <c r="D28" s="125">
        <v>100</v>
      </c>
      <c r="E28" s="125">
        <v>100</v>
      </c>
      <c r="F28" s="46"/>
      <c r="G28" s="120"/>
      <c r="H28" s="114">
        <f t="shared" si="0"/>
        <v>0</v>
      </c>
      <c r="I28" s="46"/>
    </row>
    <row r="29" spans="2:9" ht="18.75">
      <c r="B29" s="118"/>
      <c r="C29" s="57" t="s">
        <v>233</v>
      </c>
      <c r="D29" s="119">
        <v>5219</v>
      </c>
      <c r="E29" s="119">
        <v>5219</v>
      </c>
      <c r="F29" s="46"/>
      <c r="G29" s="120"/>
      <c r="H29" s="114">
        <f t="shared" si="0"/>
        <v>0</v>
      </c>
      <c r="I29" s="46"/>
    </row>
    <row r="30" spans="2:9" ht="18.75">
      <c r="B30" s="97"/>
      <c r="C30" s="56" t="s">
        <v>230</v>
      </c>
      <c r="D30" s="125">
        <v>1605</v>
      </c>
      <c r="E30" s="125">
        <v>1605</v>
      </c>
      <c r="F30" s="46"/>
      <c r="G30" s="120"/>
      <c r="H30" s="114">
        <f t="shared" si="0"/>
        <v>0</v>
      </c>
      <c r="I30" s="46"/>
    </row>
    <row r="31" spans="2:9" ht="18.75">
      <c r="B31" s="97"/>
      <c r="C31" s="56" t="s">
        <v>338</v>
      </c>
      <c r="D31" s="125">
        <v>3614</v>
      </c>
      <c r="E31" s="125">
        <v>3614</v>
      </c>
      <c r="F31" s="46"/>
      <c r="G31" s="120"/>
      <c r="H31" s="114">
        <f t="shared" si="0"/>
        <v>0</v>
      </c>
      <c r="I31" s="46"/>
    </row>
    <row r="32" spans="2:9" ht="18.75">
      <c r="B32" s="118"/>
      <c r="C32" s="57" t="s">
        <v>234</v>
      </c>
      <c r="D32" s="119">
        <v>2982</v>
      </c>
      <c r="E32" s="119">
        <v>2982</v>
      </c>
      <c r="F32" s="46"/>
      <c r="G32" s="120"/>
      <c r="H32" s="114">
        <f t="shared" si="0"/>
        <v>0</v>
      </c>
      <c r="I32" s="46"/>
    </row>
    <row r="33" spans="2:9" ht="56.25">
      <c r="B33" s="97"/>
      <c r="C33" s="56" t="s">
        <v>235</v>
      </c>
      <c r="D33" s="125">
        <v>2982</v>
      </c>
      <c r="E33" s="125">
        <v>2982</v>
      </c>
      <c r="F33" s="46"/>
      <c r="G33" s="120"/>
      <c r="H33" s="114">
        <f t="shared" si="0"/>
        <v>0</v>
      </c>
      <c r="I33" s="46"/>
    </row>
    <row r="34" spans="2:9" ht="18.75">
      <c r="B34" s="118"/>
      <c r="C34" s="57" t="s">
        <v>236</v>
      </c>
      <c r="D34" s="119">
        <v>5866</v>
      </c>
      <c r="E34" s="119">
        <v>5866</v>
      </c>
      <c r="F34" s="46"/>
      <c r="G34" s="120"/>
      <c r="H34" s="114">
        <f t="shared" si="0"/>
        <v>0</v>
      </c>
      <c r="I34" s="46"/>
    </row>
    <row r="35" spans="2:9" ht="44.25" customHeight="1">
      <c r="B35" s="97"/>
      <c r="C35" s="56" t="s">
        <v>215</v>
      </c>
      <c r="D35" s="125">
        <v>5766</v>
      </c>
      <c r="E35" s="125">
        <v>5766</v>
      </c>
      <c r="F35" s="46"/>
      <c r="G35" s="120"/>
      <c r="H35" s="114">
        <f t="shared" si="0"/>
        <v>0</v>
      </c>
      <c r="I35" s="46"/>
    </row>
    <row r="36" spans="2:9" ht="18.75">
      <c r="B36" s="97"/>
      <c r="C36" s="56" t="s">
        <v>237</v>
      </c>
      <c r="D36" s="125">
        <v>100</v>
      </c>
      <c r="E36" s="125">
        <v>100</v>
      </c>
      <c r="F36" s="46"/>
      <c r="G36" s="120"/>
      <c r="H36" s="114">
        <f t="shared" si="0"/>
        <v>0</v>
      </c>
      <c r="I36" s="46"/>
    </row>
    <row r="37" spans="2:9" ht="18.75">
      <c r="B37" s="118"/>
      <c r="C37" s="57" t="s">
        <v>238</v>
      </c>
      <c r="D37" s="119">
        <v>407</v>
      </c>
      <c r="E37" s="119">
        <v>407</v>
      </c>
      <c r="F37" s="46"/>
      <c r="G37" s="120"/>
      <c r="H37" s="114">
        <f t="shared" si="0"/>
        <v>0</v>
      </c>
      <c r="I37" s="46"/>
    </row>
    <row r="38" spans="2:9" ht="37.5">
      <c r="B38" s="97"/>
      <c r="C38" s="56" t="s">
        <v>229</v>
      </c>
      <c r="D38" s="125">
        <v>307</v>
      </c>
      <c r="E38" s="125">
        <v>307</v>
      </c>
      <c r="F38" s="46"/>
      <c r="G38" s="120"/>
      <c r="H38" s="114">
        <f t="shared" si="0"/>
        <v>0</v>
      </c>
      <c r="I38" s="46"/>
    </row>
    <row r="39" spans="2:9" ht="20.25" customHeight="1">
      <c r="B39" s="97"/>
      <c r="C39" s="56" t="s">
        <v>237</v>
      </c>
      <c r="D39" s="125">
        <v>100</v>
      </c>
      <c r="E39" s="125">
        <v>100</v>
      </c>
      <c r="F39" s="46"/>
      <c r="G39" s="46"/>
      <c r="H39" s="114">
        <f t="shared" si="0"/>
        <v>0</v>
      </c>
      <c r="I39" s="46"/>
    </row>
    <row r="40" spans="2:9" ht="18.75">
      <c r="B40" s="32"/>
      <c r="C40" s="128" t="s">
        <v>339</v>
      </c>
      <c r="D40" s="125">
        <f>D5+D9+D10+D12+D14+D19+D21+D24+D27+D29+D32+D34+D37</f>
        <v>55244</v>
      </c>
      <c r="E40" s="125">
        <f>E5+E9+E10+E12+E14+E19+E21+E24+E27+E29+E32+E34+E37</f>
        <v>55244</v>
      </c>
      <c r="F40" s="32"/>
      <c r="G40" s="32"/>
      <c r="H40" s="114">
        <f t="shared" si="0"/>
        <v>0</v>
      </c>
      <c r="I40" s="32"/>
    </row>
    <row r="41" spans="2:9" ht="18.75">
      <c r="B41" s="123"/>
      <c r="C41" s="124"/>
      <c r="D41" s="123"/>
      <c r="E41" s="123"/>
      <c r="F41" s="123"/>
      <c r="G41" s="123"/>
      <c r="H41" s="123"/>
      <c r="I41" s="123"/>
    </row>
    <row r="42" spans="2:9" ht="20.25">
      <c r="C42" s="79" t="s">
        <v>239</v>
      </c>
      <c r="G42" s="163" t="s">
        <v>240</v>
      </c>
      <c r="H42" s="163"/>
    </row>
    <row r="43" spans="2:9">
      <c r="G43"/>
    </row>
    <row r="44" spans="2:9">
      <c r="G44"/>
    </row>
    <row r="45" spans="2:9">
      <c r="G45"/>
    </row>
    <row r="46" spans="2:9">
      <c r="G46"/>
    </row>
    <row r="47" spans="2:9">
      <c r="G47"/>
    </row>
    <row r="48" spans="2:9">
      <c r="G48"/>
    </row>
    <row r="49" spans="1:7">
      <c r="G49"/>
    </row>
    <row r="50" spans="1:7">
      <c r="G50"/>
    </row>
    <row r="51" spans="1:7">
      <c r="G51"/>
    </row>
    <row r="52" spans="1:7" ht="281.25" customHeight="1">
      <c r="G52"/>
    </row>
    <row r="53" spans="1:7">
      <c r="G53"/>
    </row>
    <row r="54" spans="1:7">
      <c r="G54"/>
    </row>
    <row r="55" spans="1:7">
      <c r="G55"/>
    </row>
    <row r="56" spans="1:7">
      <c r="G56"/>
    </row>
    <row r="57" spans="1:7">
      <c r="G57"/>
    </row>
    <row r="58" spans="1:7">
      <c r="G58"/>
    </row>
    <row r="59" spans="1:7">
      <c r="G59"/>
    </row>
    <row r="60" spans="1:7">
      <c r="G60"/>
    </row>
    <row r="61" spans="1:7">
      <c r="A61" s="54">
        <v>0</v>
      </c>
      <c r="B61" s="54">
        <v>0</v>
      </c>
      <c r="C61" s="54">
        <v>500</v>
      </c>
      <c r="D61" s="54">
        <v>0</v>
      </c>
      <c r="E61" s="55">
        <v>0</v>
      </c>
      <c r="G61"/>
    </row>
    <row r="62" spans="1:7">
      <c r="A62" s="54">
        <v>0</v>
      </c>
      <c r="B62" s="54">
        <v>0</v>
      </c>
      <c r="C62" s="54">
        <v>10000</v>
      </c>
      <c r="D62" s="54">
        <v>0</v>
      </c>
      <c r="E62" s="52">
        <f t="shared" ref="E62:E65" si="1">F62+G62+H62+I62+J62</f>
        <v>0</v>
      </c>
      <c r="G62"/>
    </row>
    <row r="63" spans="1:7">
      <c r="A63" s="54">
        <v>0</v>
      </c>
      <c r="B63" s="54">
        <v>0</v>
      </c>
      <c r="C63" s="54">
        <v>15000</v>
      </c>
      <c r="D63" s="54">
        <v>0</v>
      </c>
      <c r="E63" s="52">
        <f t="shared" si="1"/>
        <v>0</v>
      </c>
      <c r="G63"/>
    </row>
    <row r="64" spans="1:7">
      <c r="A64" s="54">
        <v>0</v>
      </c>
      <c r="B64" s="54">
        <v>0</v>
      </c>
      <c r="C64" s="54">
        <v>2000</v>
      </c>
      <c r="D64" s="54">
        <v>0</v>
      </c>
      <c r="E64" s="52">
        <f t="shared" si="1"/>
        <v>0</v>
      </c>
      <c r="G64"/>
    </row>
    <row r="65" spans="1:7">
      <c r="A65" s="54">
        <v>0</v>
      </c>
      <c r="B65" s="54">
        <v>0</v>
      </c>
      <c r="C65" s="54">
        <v>3500</v>
      </c>
      <c r="D65" s="54">
        <v>0</v>
      </c>
      <c r="E65" s="52">
        <f t="shared" si="1"/>
        <v>0</v>
      </c>
      <c r="G65"/>
    </row>
    <row r="66" spans="1:7">
      <c r="G66"/>
    </row>
    <row r="67" spans="1:7">
      <c r="G67"/>
    </row>
    <row r="68" spans="1:7" ht="15" customHeight="1">
      <c r="G68"/>
    </row>
    <row r="69" spans="1:7" ht="15" customHeight="1">
      <c r="G69"/>
    </row>
  </sheetData>
  <mergeCells count="5">
    <mergeCell ref="B1:I1"/>
    <mergeCell ref="B2:B3"/>
    <mergeCell ref="C4:I4"/>
    <mergeCell ref="H2:I2"/>
    <mergeCell ref="G42:H42"/>
  </mergeCells>
  <pageMargins left="0.4" right="0.28000000000000003" top="0.74803149606299213" bottom="0.74803149606299213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J62"/>
  <sheetViews>
    <sheetView topLeftCell="A46" zoomScale="96" zoomScaleNormal="96" workbookViewId="0">
      <selection activeCell="F63" sqref="F63"/>
    </sheetView>
  </sheetViews>
  <sheetFormatPr defaultRowHeight="15"/>
  <cols>
    <col min="1" max="1" width="4.42578125" customWidth="1"/>
    <col min="2" max="2" width="39.28515625" customWidth="1"/>
    <col min="3" max="3" width="9.5703125" customWidth="1"/>
    <col min="4" max="4" width="9.28515625" customWidth="1"/>
    <col min="6" max="6" width="14.28515625" customWidth="1"/>
    <col min="7" max="7" width="12.7109375" customWidth="1"/>
    <col min="8" max="8" width="28.7109375" style="5" customWidth="1"/>
    <col min="9" max="9" width="14.140625" customWidth="1"/>
    <col min="10" max="10" width="16.42578125" customWidth="1"/>
  </cols>
  <sheetData>
    <row r="2" spans="1:10" ht="15.75">
      <c r="A2" s="173" t="s">
        <v>273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2.25" customHeight="1">
      <c r="A3" s="174" t="s">
        <v>274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>
      <c r="A4" s="5" t="s">
        <v>275</v>
      </c>
      <c r="H4"/>
    </row>
    <row r="5" spans="1:10" ht="36">
      <c r="A5" s="164" t="s">
        <v>0</v>
      </c>
      <c r="B5" s="164" t="s">
        <v>1</v>
      </c>
      <c r="C5" s="33" t="s">
        <v>75</v>
      </c>
      <c r="D5" s="33" t="s">
        <v>276</v>
      </c>
      <c r="E5" s="164" t="s">
        <v>2</v>
      </c>
      <c r="F5" s="164"/>
      <c r="G5" s="164" t="s">
        <v>278</v>
      </c>
      <c r="H5" s="167" t="s">
        <v>279</v>
      </c>
      <c r="I5" s="164" t="s">
        <v>280</v>
      </c>
      <c r="J5" s="164"/>
    </row>
    <row r="6" spans="1:10" ht="36">
      <c r="A6" s="164"/>
      <c r="B6" s="164"/>
      <c r="C6" s="105" t="s">
        <v>76</v>
      </c>
      <c r="D6" s="33" t="s">
        <v>277</v>
      </c>
      <c r="E6" s="164"/>
      <c r="F6" s="164"/>
      <c r="G6" s="164"/>
      <c r="H6" s="168"/>
      <c r="I6" s="164"/>
      <c r="J6" s="164"/>
    </row>
    <row r="7" spans="1:10">
      <c r="A7" s="164"/>
      <c r="B7" s="164"/>
      <c r="C7" s="106"/>
      <c r="D7" s="106"/>
      <c r="E7" s="164"/>
      <c r="F7" s="164"/>
      <c r="G7" s="164"/>
      <c r="H7" s="168"/>
      <c r="I7" s="164"/>
      <c r="J7" s="164"/>
    </row>
    <row r="8" spans="1:10" ht="44.25" customHeight="1">
      <c r="A8" s="164"/>
      <c r="B8" s="164"/>
      <c r="C8" s="106"/>
      <c r="D8" s="106"/>
      <c r="E8" s="33" t="s">
        <v>281</v>
      </c>
      <c r="F8" s="164" t="s">
        <v>3</v>
      </c>
      <c r="G8" s="164"/>
      <c r="H8" s="168"/>
      <c r="I8" s="107" t="s">
        <v>282</v>
      </c>
      <c r="J8" s="33" t="s">
        <v>283</v>
      </c>
    </row>
    <row r="9" spans="1:10">
      <c r="A9" s="164"/>
      <c r="B9" s="164"/>
      <c r="C9" s="106"/>
      <c r="D9" s="106"/>
      <c r="E9" s="33" t="s">
        <v>77</v>
      </c>
      <c r="F9" s="164"/>
      <c r="G9" s="164"/>
      <c r="H9" s="169"/>
      <c r="I9" s="107" t="s">
        <v>78</v>
      </c>
      <c r="J9" s="33" t="s">
        <v>284</v>
      </c>
    </row>
    <row r="10" spans="1:10" ht="24">
      <c r="A10" s="108" t="s">
        <v>4</v>
      </c>
      <c r="B10" s="109" t="s">
        <v>5</v>
      </c>
      <c r="C10" s="107">
        <v>24500</v>
      </c>
      <c r="D10" s="107">
        <v>0</v>
      </c>
      <c r="E10" s="107" t="s">
        <v>6</v>
      </c>
      <c r="F10" s="107" t="s">
        <v>6</v>
      </c>
      <c r="G10" s="107" t="s">
        <v>6</v>
      </c>
      <c r="H10" s="107" t="s">
        <v>285</v>
      </c>
      <c r="I10" s="107">
        <v>0</v>
      </c>
      <c r="J10" s="107" t="s">
        <v>6</v>
      </c>
    </row>
    <row r="11" spans="1:10" ht="24">
      <c r="A11" s="33">
        <v>2</v>
      </c>
      <c r="B11" s="109" t="s">
        <v>7</v>
      </c>
      <c r="C11" s="107">
        <v>450</v>
      </c>
      <c r="D11" s="107">
        <v>250</v>
      </c>
      <c r="E11" s="107" t="s">
        <v>6</v>
      </c>
      <c r="F11" s="107" t="s">
        <v>6</v>
      </c>
      <c r="G11" s="107">
        <v>250</v>
      </c>
      <c r="H11" s="107" t="s">
        <v>285</v>
      </c>
      <c r="I11" s="107">
        <v>0</v>
      </c>
      <c r="J11" s="110" t="s">
        <v>6</v>
      </c>
    </row>
    <row r="12" spans="1:10" ht="24" customHeight="1">
      <c r="A12" s="164">
        <v>3</v>
      </c>
      <c r="B12" s="165" t="s">
        <v>286</v>
      </c>
      <c r="C12" s="166">
        <v>200</v>
      </c>
      <c r="D12" s="166">
        <v>100</v>
      </c>
      <c r="E12" s="166">
        <v>100</v>
      </c>
      <c r="F12" s="107" t="s">
        <v>287</v>
      </c>
      <c r="G12" s="166" t="s">
        <v>6</v>
      </c>
      <c r="H12" s="170" t="s">
        <v>6</v>
      </c>
      <c r="I12" s="166">
        <v>0</v>
      </c>
      <c r="J12" s="166" t="s">
        <v>6</v>
      </c>
    </row>
    <row r="13" spans="1:10">
      <c r="A13" s="164"/>
      <c r="B13" s="165"/>
      <c r="C13" s="166"/>
      <c r="D13" s="166"/>
      <c r="E13" s="166"/>
      <c r="F13" s="107" t="s">
        <v>288</v>
      </c>
      <c r="G13" s="166"/>
      <c r="H13" s="171"/>
      <c r="I13" s="166"/>
      <c r="J13" s="166"/>
    </row>
    <row r="14" spans="1:10">
      <c r="A14" s="164">
        <v>4</v>
      </c>
      <c r="B14" s="165" t="s">
        <v>8</v>
      </c>
      <c r="C14" s="166">
        <v>100</v>
      </c>
      <c r="D14" s="166">
        <v>60.2</v>
      </c>
      <c r="E14" s="166">
        <v>60.2</v>
      </c>
      <c r="F14" s="107" t="s">
        <v>289</v>
      </c>
      <c r="G14" s="166" t="s">
        <v>6</v>
      </c>
      <c r="H14" s="170" t="s">
        <v>6</v>
      </c>
      <c r="I14" s="166">
        <v>0</v>
      </c>
      <c r="J14" s="166"/>
    </row>
    <row r="15" spans="1:10">
      <c r="A15" s="164"/>
      <c r="B15" s="165"/>
      <c r="C15" s="166"/>
      <c r="D15" s="166"/>
      <c r="E15" s="166"/>
      <c r="F15" s="107" t="s">
        <v>288</v>
      </c>
      <c r="G15" s="166"/>
      <c r="H15" s="171"/>
      <c r="I15" s="166"/>
      <c r="J15" s="166"/>
    </row>
    <row r="16" spans="1:10" ht="24">
      <c r="A16" s="33">
        <v>5</v>
      </c>
      <c r="B16" s="109" t="s">
        <v>9</v>
      </c>
      <c r="C16" s="107">
        <v>2000</v>
      </c>
      <c r="D16" s="107">
        <v>0</v>
      </c>
      <c r="E16" s="107" t="s">
        <v>6</v>
      </c>
      <c r="F16" s="107" t="s">
        <v>6</v>
      </c>
      <c r="G16" s="107" t="s">
        <v>6</v>
      </c>
      <c r="H16" s="107" t="s">
        <v>6</v>
      </c>
      <c r="I16" s="107">
        <v>0</v>
      </c>
      <c r="J16" s="107"/>
    </row>
    <row r="17" spans="1:10">
      <c r="A17" s="164">
        <v>6</v>
      </c>
      <c r="B17" s="165" t="s">
        <v>10</v>
      </c>
      <c r="C17" s="166">
        <v>50</v>
      </c>
      <c r="D17" s="166">
        <v>0</v>
      </c>
      <c r="E17" s="166" t="s">
        <v>6</v>
      </c>
      <c r="F17" s="166" t="s">
        <v>6</v>
      </c>
      <c r="G17" s="166" t="s">
        <v>6</v>
      </c>
      <c r="H17" s="170"/>
      <c r="I17" s="166">
        <v>0</v>
      </c>
      <c r="J17" s="166" t="s">
        <v>290</v>
      </c>
    </row>
    <row r="18" spans="1:10" ht="21" customHeight="1">
      <c r="A18" s="164"/>
      <c r="B18" s="165"/>
      <c r="C18" s="166"/>
      <c r="D18" s="166"/>
      <c r="E18" s="166"/>
      <c r="F18" s="166"/>
      <c r="G18" s="166"/>
      <c r="H18" s="171"/>
      <c r="I18" s="166"/>
      <c r="J18" s="166"/>
    </row>
    <row r="19" spans="1:10" ht="27.75" customHeight="1">
      <c r="A19" s="33">
        <v>7</v>
      </c>
      <c r="B19" s="109" t="s">
        <v>11</v>
      </c>
      <c r="C19" s="107">
        <v>20000</v>
      </c>
      <c r="D19" s="107">
        <v>0</v>
      </c>
      <c r="E19" s="107" t="s">
        <v>6</v>
      </c>
      <c r="F19" s="107" t="s">
        <v>6</v>
      </c>
      <c r="G19" s="107">
        <v>0</v>
      </c>
      <c r="H19" s="107" t="s">
        <v>79</v>
      </c>
      <c r="I19" s="107" t="s">
        <v>6</v>
      </c>
      <c r="J19" s="107" t="s">
        <v>6</v>
      </c>
    </row>
    <row r="20" spans="1:10" ht="40.5" customHeight="1">
      <c r="A20" s="33">
        <v>8</v>
      </c>
      <c r="B20" s="109" t="s">
        <v>12</v>
      </c>
      <c r="C20" s="107">
        <v>3000</v>
      </c>
      <c r="D20" s="107">
        <v>20000</v>
      </c>
      <c r="E20" s="107" t="s">
        <v>6</v>
      </c>
      <c r="F20" s="107" t="s">
        <v>6</v>
      </c>
      <c r="G20" s="107">
        <v>20000</v>
      </c>
      <c r="H20" s="107" t="s">
        <v>291</v>
      </c>
      <c r="I20" s="107" t="s">
        <v>6</v>
      </c>
      <c r="J20" s="107" t="s">
        <v>292</v>
      </c>
    </row>
    <row r="21" spans="1:10" ht="27.75" customHeight="1">
      <c r="A21" s="164">
        <v>9</v>
      </c>
      <c r="B21" s="165" t="s">
        <v>13</v>
      </c>
      <c r="C21" s="166">
        <v>5300</v>
      </c>
      <c r="D21" s="166">
        <v>0</v>
      </c>
      <c r="E21" s="166" t="s">
        <v>6</v>
      </c>
      <c r="F21" s="166" t="s">
        <v>6</v>
      </c>
      <c r="G21" s="166" t="s">
        <v>6</v>
      </c>
      <c r="H21" s="170" t="s">
        <v>80</v>
      </c>
      <c r="I21" s="166">
        <v>0</v>
      </c>
      <c r="J21" s="166" t="s">
        <v>81</v>
      </c>
    </row>
    <row r="22" spans="1:10" ht="27.75" customHeight="1">
      <c r="A22" s="164"/>
      <c r="B22" s="165"/>
      <c r="C22" s="166"/>
      <c r="D22" s="166"/>
      <c r="E22" s="166"/>
      <c r="F22" s="166"/>
      <c r="G22" s="166"/>
      <c r="H22" s="171"/>
      <c r="I22" s="166"/>
      <c r="J22" s="166"/>
    </row>
    <row r="23" spans="1:10" ht="54" customHeight="1">
      <c r="A23" s="164">
        <v>10</v>
      </c>
      <c r="B23" s="165" t="s">
        <v>14</v>
      </c>
      <c r="C23" s="166">
        <v>49656</v>
      </c>
      <c r="D23" s="166">
        <v>0</v>
      </c>
      <c r="E23" s="166" t="s">
        <v>6</v>
      </c>
      <c r="F23" s="166" t="s">
        <v>6</v>
      </c>
      <c r="G23" s="166" t="s">
        <v>6</v>
      </c>
      <c r="H23" s="170" t="s">
        <v>293</v>
      </c>
      <c r="I23" s="166">
        <v>0</v>
      </c>
      <c r="J23" s="166" t="s">
        <v>290</v>
      </c>
    </row>
    <row r="24" spans="1:10" ht="24" customHeight="1">
      <c r="A24" s="164"/>
      <c r="B24" s="165"/>
      <c r="C24" s="166"/>
      <c r="D24" s="166"/>
      <c r="E24" s="166"/>
      <c r="F24" s="166"/>
      <c r="G24" s="166"/>
      <c r="H24" s="171"/>
      <c r="I24" s="166"/>
      <c r="J24" s="166"/>
    </row>
    <row r="25" spans="1:10" ht="27.75" customHeight="1">
      <c r="A25" s="164">
        <v>11</v>
      </c>
      <c r="B25" s="165" t="s">
        <v>15</v>
      </c>
      <c r="C25" s="166">
        <v>5135</v>
      </c>
      <c r="D25" s="166">
        <v>5135</v>
      </c>
      <c r="E25" s="166" t="s">
        <v>6</v>
      </c>
      <c r="F25" s="166" t="s">
        <v>6</v>
      </c>
      <c r="G25" s="166" t="s">
        <v>6</v>
      </c>
      <c r="H25" s="170" t="s">
        <v>294</v>
      </c>
      <c r="I25" s="166">
        <v>5135</v>
      </c>
      <c r="J25" s="166" t="s">
        <v>82</v>
      </c>
    </row>
    <row r="26" spans="1:10" ht="27.75" customHeight="1">
      <c r="A26" s="164"/>
      <c r="B26" s="165"/>
      <c r="C26" s="166"/>
      <c r="D26" s="166"/>
      <c r="E26" s="166"/>
      <c r="F26" s="166"/>
      <c r="G26" s="166"/>
      <c r="H26" s="171"/>
      <c r="I26" s="166"/>
      <c r="J26" s="166"/>
    </row>
    <row r="27" spans="1:10" ht="24" customHeight="1">
      <c r="A27" s="164">
        <v>12</v>
      </c>
      <c r="B27" s="109" t="s">
        <v>295</v>
      </c>
      <c r="C27" s="107">
        <v>1000</v>
      </c>
      <c r="D27" s="107">
        <v>0</v>
      </c>
      <c r="E27" s="107" t="s">
        <v>6</v>
      </c>
      <c r="F27" s="107" t="s">
        <v>6</v>
      </c>
      <c r="G27" s="166" t="s">
        <v>297</v>
      </c>
      <c r="H27" s="170" t="s">
        <v>83</v>
      </c>
      <c r="I27" s="166" t="s">
        <v>6</v>
      </c>
      <c r="J27" s="166" t="s">
        <v>84</v>
      </c>
    </row>
    <row r="28" spans="1:10">
      <c r="A28" s="164"/>
      <c r="B28" s="109"/>
      <c r="C28" s="107"/>
      <c r="D28" s="107"/>
      <c r="E28" s="107"/>
      <c r="F28" s="107"/>
      <c r="G28" s="166"/>
      <c r="H28" s="172"/>
      <c r="I28" s="166"/>
      <c r="J28" s="166"/>
    </row>
    <row r="29" spans="1:10" ht="24">
      <c r="A29" s="164"/>
      <c r="B29" s="109" t="s">
        <v>296</v>
      </c>
      <c r="C29" s="107"/>
      <c r="D29" s="107"/>
      <c r="E29" s="107"/>
      <c r="F29" s="107"/>
      <c r="G29" s="166"/>
      <c r="H29" s="172"/>
      <c r="I29" s="166"/>
      <c r="J29" s="166"/>
    </row>
    <row r="30" spans="1:10">
      <c r="A30" s="164"/>
      <c r="B30" s="109"/>
      <c r="C30" s="107">
        <v>2000</v>
      </c>
      <c r="D30" s="107">
        <v>0</v>
      </c>
      <c r="E30" s="107" t="s">
        <v>6</v>
      </c>
      <c r="F30" s="107" t="s">
        <v>6</v>
      </c>
      <c r="G30" s="166"/>
      <c r="H30" s="171"/>
      <c r="I30" s="166"/>
      <c r="J30" s="166"/>
    </row>
    <row r="31" spans="1:10">
      <c r="A31" s="164">
        <v>13</v>
      </c>
      <c r="B31" s="165" t="s">
        <v>298</v>
      </c>
      <c r="C31" s="166">
        <v>100</v>
      </c>
      <c r="D31" s="166">
        <v>0</v>
      </c>
      <c r="E31" s="166" t="s">
        <v>6</v>
      </c>
      <c r="F31" s="166" t="s">
        <v>6</v>
      </c>
      <c r="G31" s="166" t="s">
        <v>6</v>
      </c>
      <c r="H31" s="170" t="s">
        <v>285</v>
      </c>
      <c r="I31" s="166">
        <v>0</v>
      </c>
      <c r="J31" s="166"/>
    </row>
    <row r="32" spans="1:10">
      <c r="A32" s="164"/>
      <c r="B32" s="165"/>
      <c r="C32" s="166"/>
      <c r="D32" s="166"/>
      <c r="E32" s="166"/>
      <c r="F32" s="166"/>
      <c r="G32" s="166"/>
      <c r="H32" s="171"/>
      <c r="I32" s="166"/>
      <c r="J32" s="166"/>
    </row>
    <row r="33" spans="1:10" ht="15" customHeight="1">
      <c r="A33" s="164">
        <v>14</v>
      </c>
      <c r="B33" s="165" t="s">
        <v>299</v>
      </c>
      <c r="C33" s="107">
        <v>1000</v>
      </c>
      <c r="D33" s="107">
        <v>1000</v>
      </c>
      <c r="E33" s="107" t="s">
        <v>6</v>
      </c>
      <c r="F33" s="107" t="s">
        <v>6</v>
      </c>
      <c r="G33" s="166">
        <v>1000</v>
      </c>
      <c r="H33" s="170" t="s">
        <v>85</v>
      </c>
      <c r="I33" s="166">
        <v>0</v>
      </c>
      <c r="J33" s="166" t="s">
        <v>300</v>
      </c>
    </row>
    <row r="34" spans="1:10">
      <c r="A34" s="164"/>
      <c r="B34" s="165"/>
      <c r="C34" s="107"/>
      <c r="D34" s="107"/>
      <c r="E34" s="107"/>
      <c r="F34" s="107"/>
      <c r="G34" s="166"/>
      <c r="H34" s="172"/>
      <c r="I34" s="166"/>
      <c r="J34" s="166"/>
    </row>
    <row r="35" spans="1:10">
      <c r="A35" s="164"/>
      <c r="B35" s="165"/>
      <c r="C35" s="107"/>
      <c r="D35" s="107"/>
      <c r="E35" s="107"/>
      <c r="F35" s="107"/>
      <c r="G35" s="166"/>
      <c r="H35" s="172"/>
      <c r="I35" s="166"/>
      <c r="J35" s="166"/>
    </row>
    <row r="36" spans="1:10">
      <c r="A36" s="164"/>
      <c r="B36" s="165"/>
      <c r="C36" s="107" t="s">
        <v>6</v>
      </c>
      <c r="D36" s="107" t="s">
        <v>6</v>
      </c>
      <c r="E36" s="107" t="s">
        <v>6</v>
      </c>
      <c r="F36" s="107" t="s">
        <v>6</v>
      </c>
      <c r="G36" s="166"/>
      <c r="H36" s="171"/>
      <c r="I36" s="166"/>
      <c r="J36" s="166"/>
    </row>
    <row r="37" spans="1:10" ht="36">
      <c r="A37" s="33">
        <v>15</v>
      </c>
      <c r="B37" s="109" t="s">
        <v>301</v>
      </c>
      <c r="C37" s="107">
        <v>2000</v>
      </c>
      <c r="D37" s="107">
        <v>0</v>
      </c>
      <c r="E37" s="107" t="s">
        <v>6</v>
      </c>
      <c r="F37" s="107" t="s">
        <v>6</v>
      </c>
      <c r="G37" s="107" t="s">
        <v>6</v>
      </c>
      <c r="H37" s="107" t="s">
        <v>86</v>
      </c>
      <c r="I37" s="107">
        <v>0</v>
      </c>
      <c r="J37" s="107" t="s">
        <v>87</v>
      </c>
    </row>
    <row r="38" spans="1:10" ht="24">
      <c r="A38" s="33">
        <v>16</v>
      </c>
      <c r="B38" s="109" t="s">
        <v>16</v>
      </c>
      <c r="C38" s="107">
        <v>162500</v>
      </c>
      <c r="D38" s="107">
        <v>0</v>
      </c>
      <c r="E38" s="107" t="s">
        <v>6</v>
      </c>
      <c r="F38" s="107" t="s">
        <v>6</v>
      </c>
      <c r="G38" s="107" t="s">
        <v>6</v>
      </c>
      <c r="H38" s="107" t="s">
        <v>285</v>
      </c>
      <c r="I38" s="107">
        <v>0</v>
      </c>
      <c r="J38" s="107" t="s">
        <v>6</v>
      </c>
    </row>
    <row r="39" spans="1:10">
      <c r="A39" s="164">
        <v>17</v>
      </c>
      <c r="B39" s="165" t="s">
        <v>17</v>
      </c>
      <c r="C39" s="166">
        <v>450</v>
      </c>
      <c r="D39" s="166">
        <v>39.799999999999997</v>
      </c>
      <c r="E39" s="107">
        <v>9.8000000000000007</v>
      </c>
      <c r="F39" s="107" t="s">
        <v>302</v>
      </c>
      <c r="G39" s="107" t="s">
        <v>6</v>
      </c>
      <c r="H39" s="170" t="s">
        <v>6</v>
      </c>
      <c r="I39" s="166">
        <v>0</v>
      </c>
      <c r="J39" s="166" t="s">
        <v>305</v>
      </c>
    </row>
    <row r="40" spans="1:10" ht="24" customHeight="1">
      <c r="A40" s="164"/>
      <c r="B40" s="165"/>
      <c r="C40" s="166"/>
      <c r="D40" s="166"/>
      <c r="E40" s="107"/>
      <c r="F40" s="107" t="s">
        <v>303</v>
      </c>
      <c r="G40" s="107"/>
      <c r="H40" s="172"/>
      <c r="I40" s="166"/>
      <c r="J40" s="166"/>
    </row>
    <row r="41" spans="1:10">
      <c r="A41" s="164"/>
      <c r="B41" s="165"/>
      <c r="C41" s="166"/>
      <c r="D41" s="166"/>
      <c r="E41" s="107"/>
      <c r="F41" s="107"/>
      <c r="G41" s="107"/>
      <c r="H41" s="172"/>
      <c r="I41" s="166"/>
      <c r="J41" s="166"/>
    </row>
    <row r="42" spans="1:10" ht="36" customHeight="1">
      <c r="A42" s="164"/>
      <c r="B42" s="165"/>
      <c r="C42" s="166"/>
      <c r="D42" s="166"/>
      <c r="E42" s="107">
        <v>30</v>
      </c>
      <c r="F42" s="107" t="s">
        <v>304</v>
      </c>
      <c r="G42" s="107" t="s">
        <v>6</v>
      </c>
      <c r="H42" s="171"/>
      <c r="I42" s="166"/>
      <c r="J42" s="166"/>
    </row>
    <row r="43" spans="1:10">
      <c r="A43" s="164">
        <v>18</v>
      </c>
      <c r="B43" s="165" t="s">
        <v>18</v>
      </c>
      <c r="C43" s="166">
        <v>10000</v>
      </c>
      <c r="D43" s="166">
        <v>0</v>
      </c>
      <c r="E43" s="166" t="s">
        <v>6</v>
      </c>
      <c r="F43" s="166" t="s">
        <v>6</v>
      </c>
      <c r="G43" s="166" t="s">
        <v>6</v>
      </c>
      <c r="H43" s="170" t="s">
        <v>6</v>
      </c>
      <c r="I43" s="166">
        <v>0</v>
      </c>
      <c r="J43" s="166" t="s">
        <v>89</v>
      </c>
    </row>
    <row r="44" spans="1:10">
      <c r="A44" s="164"/>
      <c r="B44" s="165"/>
      <c r="C44" s="166"/>
      <c r="D44" s="166"/>
      <c r="E44" s="166"/>
      <c r="F44" s="166"/>
      <c r="G44" s="166"/>
      <c r="H44" s="171"/>
      <c r="I44" s="166"/>
      <c r="J44" s="166"/>
    </row>
    <row r="45" spans="1:10">
      <c r="A45" s="164">
        <v>19</v>
      </c>
      <c r="B45" s="165" t="s">
        <v>19</v>
      </c>
      <c r="C45" s="166">
        <v>2500</v>
      </c>
      <c r="D45" s="166">
        <v>0</v>
      </c>
      <c r="E45" s="166" t="s">
        <v>6</v>
      </c>
      <c r="F45" s="166" t="s">
        <v>6</v>
      </c>
      <c r="G45" s="166" t="s">
        <v>6</v>
      </c>
      <c r="H45" s="170" t="s">
        <v>285</v>
      </c>
      <c r="I45" s="166">
        <v>0</v>
      </c>
      <c r="J45" s="166" t="s">
        <v>90</v>
      </c>
    </row>
    <row r="46" spans="1:10">
      <c r="A46" s="164"/>
      <c r="B46" s="165"/>
      <c r="C46" s="166"/>
      <c r="D46" s="166"/>
      <c r="E46" s="166"/>
      <c r="F46" s="166"/>
      <c r="G46" s="166"/>
      <c r="H46" s="171"/>
      <c r="I46" s="166"/>
      <c r="J46" s="166"/>
    </row>
    <row r="47" spans="1:10">
      <c r="A47" s="164">
        <v>20</v>
      </c>
      <c r="B47" s="165" t="s">
        <v>20</v>
      </c>
      <c r="C47" s="166">
        <v>2500</v>
      </c>
      <c r="D47" s="166">
        <v>0</v>
      </c>
      <c r="E47" s="166" t="s">
        <v>6</v>
      </c>
      <c r="F47" s="166" t="s">
        <v>6</v>
      </c>
      <c r="G47" s="166" t="s">
        <v>6</v>
      </c>
      <c r="H47" s="170" t="s">
        <v>285</v>
      </c>
      <c r="I47" s="166">
        <v>0</v>
      </c>
      <c r="J47" s="166" t="s">
        <v>90</v>
      </c>
    </row>
    <row r="48" spans="1:10">
      <c r="A48" s="164"/>
      <c r="B48" s="165"/>
      <c r="C48" s="166"/>
      <c r="D48" s="166"/>
      <c r="E48" s="166"/>
      <c r="F48" s="166"/>
      <c r="G48" s="166"/>
      <c r="H48" s="171"/>
      <c r="I48" s="166"/>
      <c r="J48" s="166"/>
    </row>
    <row r="49" spans="1:10">
      <c r="A49" s="164">
        <v>21</v>
      </c>
      <c r="B49" s="165" t="s">
        <v>21</v>
      </c>
      <c r="C49" s="166">
        <v>2500</v>
      </c>
      <c r="D49" s="166">
        <v>0</v>
      </c>
      <c r="E49" s="166" t="s">
        <v>6</v>
      </c>
      <c r="F49" s="166" t="s">
        <v>6</v>
      </c>
      <c r="G49" s="166" t="s">
        <v>6</v>
      </c>
      <c r="H49" s="170" t="s">
        <v>285</v>
      </c>
      <c r="I49" s="166">
        <v>0</v>
      </c>
      <c r="J49" s="175" t="s">
        <v>6</v>
      </c>
    </row>
    <row r="50" spans="1:10">
      <c r="A50" s="164"/>
      <c r="B50" s="165"/>
      <c r="C50" s="166"/>
      <c r="D50" s="166"/>
      <c r="E50" s="166"/>
      <c r="F50" s="166"/>
      <c r="G50" s="166"/>
      <c r="H50" s="171"/>
      <c r="I50" s="166"/>
      <c r="J50" s="175"/>
    </row>
    <row r="51" spans="1:10">
      <c r="A51" s="164">
        <v>22</v>
      </c>
      <c r="B51" s="165" t="s">
        <v>306</v>
      </c>
      <c r="C51" s="166" t="s">
        <v>91</v>
      </c>
      <c r="D51" s="166" t="s">
        <v>6</v>
      </c>
      <c r="E51" s="166" t="s">
        <v>6</v>
      </c>
      <c r="F51" s="166" t="s">
        <v>6</v>
      </c>
      <c r="G51" s="166" t="s">
        <v>6</v>
      </c>
      <c r="H51" s="170" t="s">
        <v>91</v>
      </c>
      <c r="I51" s="166" t="s">
        <v>6</v>
      </c>
      <c r="J51" s="166" t="s">
        <v>6</v>
      </c>
    </row>
    <row r="52" spans="1:10">
      <c r="A52" s="164"/>
      <c r="B52" s="165"/>
      <c r="C52" s="166"/>
      <c r="D52" s="166"/>
      <c r="E52" s="166"/>
      <c r="F52" s="166"/>
      <c r="G52" s="166"/>
      <c r="H52" s="171"/>
      <c r="I52" s="166"/>
      <c r="J52" s="166"/>
    </row>
    <row r="53" spans="1:10" ht="72">
      <c r="A53" s="164">
        <v>23</v>
      </c>
      <c r="B53" s="109" t="s">
        <v>22</v>
      </c>
      <c r="C53" s="107"/>
      <c r="D53" s="107"/>
      <c r="E53" s="107"/>
      <c r="F53" s="107"/>
      <c r="G53" s="107"/>
      <c r="H53" s="107"/>
      <c r="I53" s="107"/>
      <c r="J53" s="107" t="s">
        <v>310</v>
      </c>
    </row>
    <row r="54" spans="1:10" ht="24">
      <c r="A54" s="164"/>
      <c r="B54" s="109" t="s">
        <v>307</v>
      </c>
      <c r="C54" s="107"/>
      <c r="D54" s="107"/>
      <c r="E54" s="107"/>
      <c r="F54" s="107"/>
      <c r="G54" s="107"/>
      <c r="H54" s="107"/>
      <c r="I54" s="107"/>
      <c r="J54" s="110" t="s">
        <v>311</v>
      </c>
    </row>
    <row r="55" spans="1:10" ht="36">
      <c r="A55" s="164"/>
      <c r="B55" s="109" t="s">
        <v>308</v>
      </c>
      <c r="C55" s="107"/>
      <c r="D55" s="107"/>
      <c r="E55" s="107"/>
      <c r="F55" s="107"/>
      <c r="G55" s="107"/>
      <c r="H55" s="107" t="s">
        <v>88</v>
      </c>
      <c r="I55" s="107"/>
      <c r="J55" s="107"/>
    </row>
    <row r="56" spans="1:10">
      <c r="A56" s="164"/>
      <c r="B56" s="109" t="s">
        <v>309</v>
      </c>
      <c r="C56" s="107">
        <v>2000</v>
      </c>
      <c r="D56" s="107">
        <v>11256</v>
      </c>
      <c r="E56" s="107" t="s">
        <v>6</v>
      </c>
      <c r="F56" s="107" t="s">
        <v>6</v>
      </c>
      <c r="G56" s="107">
        <v>11256</v>
      </c>
      <c r="H56" s="106"/>
      <c r="I56" s="107" t="s">
        <v>6</v>
      </c>
      <c r="J56" s="106"/>
    </row>
    <row r="57" spans="1:10">
      <c r="A57" s="164"/>
      <c r="B57" s="33"/>
      <c r="C57" s="107">
        <v>3000</v>
      </c>
      <c r="D57" s="107">
        <v>7000</v>
      </c>
      <c r="E57" s="107" t="s">
        <v>6</v>
      </c>
      <c r="F57" s="107" t="s">
        <v>6</v>
      </c>
      <c r="G57" s="107">
        <v>7000</v>
      </c>
      <c r="H57" s="106"/>
      <c r="I57" s="107" t="s">
        <v>6</v>
      </c>
      <c r="J57" s="106"/>
    </row>
    <row r="58" spans="1:10">
      <c r="A58" s="164"/>
      <c r="B58" s="106"/>
      <c r="C58" s="107" t="s">
        <v>6</v>
      </c>
      <c r="D58" s="107" t="s">
        <v>6</v>
      </c>
      <c r="E58" s="106"/>
      <c r="F58" s="106"/>
      <c r="G58" s="106"/>
      <c r="H58" s="106"/>
      <c r="I58" s="107"/>
      <c r="J58" s="106"/>
    </row>
    <row r="59" spans="1:10">
      <c r="A59" s="164"/>
      <c r="B59" s="106"/>
      <c r="C59" s="107" t="s">
        <v>6</v>
      </c>
      <c r="D59" s="107" t="s">
        <v>6</v>
      </c>
      <c r="E59" s="106"/>
      <c r="F59" s="106"/>
      <c r="G59" s="106"/>
      <c r="H59" s="106"/>
      <c r="I59" s="106"/>
      <c r="J59" s="106"/>
    </row>
    <row r="60" spans="1:10">
      <c r="A60" s="33"/>
      <c r="B60" s="109" t="s">
        <v>312</v>
      </c>
      <c r="C60" s="107">
        <v>301941</v>
      </c>
      <c r="D60" s="107">
        <v>44841</v>
      </c>
      <c r="E60" s="107">
        <v>200</v>
      </c>
      <c r="F60" s="107" t="s">
        <v>6</v>
      </c>
      <c r="G60" s="107">
        <v>39506</v>
      </c>
      <c r="H60" s="107" t="s">
        <v>6</v>
      </c>
      <c r="I60" s="107">
        <v>5135</v>
      </c>
      <c r="J60" s="107"/>
    </row>
    <row r="61" spans="1:10">
      <c r="H61"/>
    </row>
    <row r="62" spans="1:10">
      <c r="H62"/>
    </row>
  </sheetData>
  <mergeCells count="146">
    <mergeCell ref="A53:A59"/>
    <mergeCell ref="A2:J2"/>
    <mergeCell ref="A3:J3"/>
    <mergeCell ref="F51:F52"/>
    <mergeCell ref="G51:G52"/>
    <mergeCell ref="H51:H52"/>
    <mergeCell ref="I51:I52"/>
    <mergeCell ref="J51:J52"/>
    <mergeCell ref="A51:A52"/>
    <mergeCell ref="B51:B52"/>
    <mergeCell ref="C51:C52"/>
    <mergeCell ref="D51:D52"/>
    <mergeCell ref="E51:E52"/>
    <mergeCell ref="F49:F50"/>
    <mergeCell ref="G49:G50"/>
    <mergeCell ref="H49:H50"/>
    <mergeCell ref="I49:I50"/>
    <mergeCell ref="J49:J50"/>
    <mergeCell ref="A49:A50"/>
    <mergeCell ref="B49:B50"/>
    <mergeCell ref="C49:C50"/>
    <mergeCell ref="D49:D50"/>
    <mergeCell ref="E49:E50"/>
    <mergeCell ref="F47:F48"/>
    <mergeCell ref="G47:G48"/>
    <mergeCell ref="H47:H48"/>
    <mergeCell ref="I47:I48"/>
    <mergeCell ref="J47:J48"/>
    <mergeCell ref="A47:A48"/>
    <mergeCell ref="B47:B48"/>
    <mergeCell ref="C47:C48"/>
    <mergeCell ref="D47:D48"/>
    <mergeCell ref="E47:E48"/>
    <mergeCell ref="F45:F46"/>
    <mergeCell ref="G45:G46"/>
    <mergeCell ref="H45:H46"/>
    <mergeCell ref="I45:I46"/>
    <mergeCell ref="J45:J46"/>
    <mergeCell ref="A45:A46"/>
    <mergeCell ref="B45:B46"/>
    <mergeCell ref="C45:C46"/>
    <mergeCell ref="D45:D46"/>
    <mergeCell ref="E45:E46"/>
    <mergeCell ref="F43:F44"/>
    <mergeCell ref="G43:G44"/>
    <mergeCell ref="H43:H44"/>
    <mergeCell ref="I43:I44"/>
    <mergeCell ref="J43:J44"/>
    <mergeCell ref="A43:A44"/>
    <mergeCell ref="B43:B44"/>
    <mergeCell ref="C43:C44"/>
    <mergeCell ref="D43:D44"/>
    <mergeCell ref="E43:E44"/>
    <mergeCell ref="J33:J36"/>
    <mergeCell ref="A39:A42"/>
    <mergeCell ref="B39:B42"/>
    <mergeCell ref="C39:C42"/>
    <mergeCell ref="D39:D42"/>
    <mergeCell ref="H39:H42"/>
    <mergeCell ref="I39:I42"/>
    <mergeCell ref="J39:J42"/>
    <mergeCell ref="A33:A36"/>
    <mergeCell ref="B33:B36"/>
    <mergeCell ref="G33:G36"/>
    <mergeCell ref="H33:H36"/>
    <mergeCell ref="I33:I36"/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A27:A30"/>
    <mergeCell ref="G27:G30"/>
    <mergeCell ref="H27:H30"/>
    <mergeCell ref="I27:I30"/>
    <mergeCell ref="J27:J30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H17:H18"/>
    <mergeCell ref="I17:I18"/>
    <mergeCell ref="J17:J18"/>
    <mergeCell ref="G12:G13"/>
    <mergeCell ref="H12:H13"/>
    <mergeCell ref="I12:I13"/>
    <mergeCell ref="J12:J13"/>
    <mergeCell ref="C14:C15"/>
    <mergeCell ref="D14:D15"/>
    <mergeCell ref="E14:E15"/>
    <mergeCell ref="H14:H15"/>
    <mergeCell ref="I14:I15"/>
    <mergeCell ref="J14:J15"/>
    <mergeCell ref="A12:A13"/>
    <mergeCell ref="B12:B13"/>
    <mergeCell ref="C12:C13"/>
    <mergeCell ref="D12:D13"/>
    <mergeCell ref="E12:E13"/>
    <mergeCell ref="H5:H9"/>
    <mergeCell ref="I5:J7"/>
    <mergeCell ref="F8:F9"/>
    <mergeCell ref="A5:A9"/>
    <mergeCell ref="B5:B9"/>
    <mergeCell ref="E5:F7"/>
    <mergeCell ref="G5:G9"/>
    <mergeCell ref="A14:A15"/>
    <mergeCell ref="B14:B15"/>
    <mergeCell ref="G14:G15"/>
    <mergeCell ref="A17:A18"/>
    <mergeCell ref="B17:B18"/>
    <mergeCell ref="C17:C18"/>
    <mergeCell ref="D17:D18"/>
    <mergeCell ref="E17:E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G12" sqref="G12"/>
    </sheetView>
  </sheetViews>
  <sheetFormatPr defaultRowHeight="15"/>
  <cols>
    <col min="1" max="1" width="61.42578125" customWidth="1"/>
    <col min="2" max="2" width="13.42578125" customWidth="1"/>
    <col min="3" max="3" width="15.5703125" customWidth="1"/>
    <col min="4" max="4" width="16" customWidth="1"/>
  </cols>
  <sheetData>
    <row r="1" spans="1:4" ht="73.5" customHeight="1">
      <c r="A1" s="1" t="s">
        <v>23</v>
      </c>
      <c r="B1" s="94" t="s">
        <v>244</v>
      </c>
      <c r="C1" s="94" t="s">
        <v>245</v>
      </c>
      <c r="D1" s="94" t="s">
        <v>243</v>
      </c>
    </row>
    <row r="2" spans="1:4">
      <c r="A2" s="32"/>
      <c r="B2" s="32"/>
      <c r="C2" s="32"/>
      <c r="D2" s="32"/>
    </row>
    <row r="3" spans="1:4" ht="68.25" customHeight="1">
      <c r="A3" s="2" t="s">
        <v>24</v>
      </c>
      <c r="B3" s="24">
        <f>'ГО и ЧС'!C50</f>
        <v>100</v>
      </c>
      <c r="C3" s="24">
        <v>100</v>
      </c>
      <c r="D3" s="24">
        <v>0</v>
      </c>
    </row>
    <row r="4" spans="1:4" ht="82.5" customHeight="1">
      <c r="A4" s="2" t="s">
        <v>246</v>
      </c>
      <c r="B4" s="24">
        <v>40</v>
      </c>
      <c r="C4" s="24">
        <v>0</v>
      </c>
      <c r="D4" s="24">
        <v>0</v>
      </c>
    </row>
    <row r="5" spans="1:4" ht="54" customHeight="1">
      <c r="A5" s="2" t="s">
        <v>241</v>
      </c>
      <c r="B5" s="24">
        <v>0</v>
      </c>
      <c r="C5" s="24">
        <v>0</v>
      </c>
      <c r="D5" s="24">
        <v>0</v>
      </c>
    </row>
    <row r="6" spans="1:4" ht="35.25" customHeight="1">
      <c r="A6" s="2" t="s">
        <v>334</v>
      </c>
      <c r="B6" s="24">
        <f>Культ!D93</f>
        <v>150</v>
      </c>
      <c r="C6" s="24">
        <f>Культ!E93</f>
        <v>150</v>
      </c>
      <c r="D6" s="24">
        <f t="shared" ref="D6:D12" si="0">B6-C6</f>
        <v>0</v>
      </c>
    </row>
    <row r="7" spans="1:4" ht="49.5" customHeight="1">
      <c r="A7" s="2" t="s">
        <v>335</v>
      </c>
      <c r="B7" s="24">
        <f>Культ!D32</f>
        <v>400</v>
      </c>
      <c r="C7" s="24">
        <f>Культ!E32</f>
        <v>400</v>
      </c>
      <c r="D7" s="24">
        <f t="shared" si="0"/>
        <v>0</v>
      </c>
    </row>
    <row r="8" spans="1:4" ht="35.25" customHeight="1">
      <c r="A8" s="2" t="s">
        <v>333</v>
      </c>
      <c r="B8" s="24">
        <f>Культ!D57</f>
        <v>250</v>
      </c>
      <c r="C8" s="24">
        <f>Культ!E57</f>
        <v>250</v>
      </c>
      <c r="D8" s="24">
        <f t="shared" si="0"/>
        <v>0</v>
      </c>
    </row>
    <row r="9" spans="1:4" ht="47.25">
      <c r="A9" s="2" t="s">
        <v>332</v>
      </c>
      <c r="B9" s="24">
        <f>УСХ!D60-УСХ!I60</f>
        <v>39706</v>
      </c>
      <c r="C9" s="24">
        <f>УСХ!G60+УСХ!E60</f>
        <v>39706</v>
      </c>
      <c r="D9" s="24">
        <f t="shared" si="0"/>
        <v>0</v>
      </c>
    </row>
    <row r="10" spans="1:4" ht="47.25">
      <c r="A10" s="2" t="s">
        <v>336</v>
      </c>
      <c r="B10" s="24">
        <f>Культ!D77</f>
        <v>422</v>
      </c>
      <c r="C10" s="24">
        <f>Культ!E77</f>
        <v>422</v>
      </c>
      <c r="D10" s="24">
        <f t="shared" si="0"/>
        <v>0</v>
      </c>
    </row>
    <row r="11" spans="1:4" ht="47.25">
      <c r="A11" s="2" t="s">
        <v>242</v>
      </c>
      <c r="B11" s="24">
        <f>УСХ!D25</f>
        <v>5135</v>
      </c>
      <c r="C11" s="24">
        <v>0</v>
      </c>
      <c r="D11" s="24">
        <f t="shared" si="0"/>
        <v>5135</v>
      </c>
    </row>
    <row r="12" spans="1:4" ht="47.25">
      <c r="A12" s="2" t="s">
        <v>331</v>
      </c>
      <c r="B12" s="24">
        <f>'УО (2)'!D16</f>
        <v>32358.799999999999</v>
      </c>
      <c r="C12" s="24">
        <f>'УО (2)'!E16</f>
        <v>27358.799999999999</v>
      </c>
      <c r="D12" s="24">
        <f t="shared" si="0"/>
        <v>5000</v>
      </c>
    </row>
    <row r="13" spans="1:4" ht="63">
      <c r="A13" s="2" t="s">
        <v>340</v>
      </c>
      <c r="B13" s="24">
        <f>'Строит (2)'!D40</f>
        <v>55244</v>
      </c>
      <c r="C13" s="24">
        <f>'Строит (2)'!E40</f>
        <v>55244</v>
      </c>
      <c r="D13" s="24">
        <f>B13-C13</f>
        <v>0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3"/>
  <sheetViews>
    <sheetView topLeftCell="A34" workbookViewId="0">
      <selection activeCell="C60" sqref="C60"/>
    </sheetView>
  </sheetViews>
  <sheetFormatPr defaultColWidth="9" defaultRowHeight="12.75"/>
  <cols>
    <col min="1" max="1" width="5.7109375" style="59" customWidth="1"/>
    <col min="2" max="2" width="53.42578125" style="20" customWidth="1"/>
    <col min="3" max="3" width="12" style="20" customWidth="1"/>
    <col min="4" max="4" width="13.42578125" style="20" customWidth="1"/>
    <col min="5" max="5" width="9" style="20"/>
    <col min="6" max="6" width="14.5703125" style="20" customWidth="1"/>
    <col min="7" max="7" width="15.28515625" style="20" customWidth="1"/>
    <col min="8" max="8" width="9.5703125" style="61" bestFit="1" customWidth="1"/>
    <col min="9" max="9" width="10.85546875" style="20" customWidth="1"/>
    <col min="10" max="16384" width="9" style="20"/>
  </cols>
  <sheetData>
    <row r="2" spans="1:9">
      <c r="A2" s="176" t="s">
        <v>36</v>
      </c>
      <c r="B2" s="176"/>
      <c r="C2" s="176"/>
      <c r="D2" s="176"/>
      <c r="E2" s="176"/>
      <c r="F2" s="176"/>
      <c r="G2" s="176"/>
      <c r="H2" s="176"/>
      <c r="I2" s="176"/>
    </row>
    <row r="3" spans="1:9" ht="18" customHeight="1">
      <c r="A3" s="176" t="s">
        <v>37</v>
      </c>
      <c r="B3" s="176"/>
      <c r="C3" s="176"/>
      <c r="D3" s="176"/>
      <c r="E3" s="176"/>
      <c r="F3" s="176"/>
      <c r="G3" s="176"/>
      <c r="H3" s="176"/>
      <c r="I3" s="176"/>
    </row>
    <row r="4" spans="1:9" ht="10.5" customHeight="1">
      <c r="A4" s="28"/>
      <c r="B4" s="21"/>
      <c r="C4" s="21"/>
      <c r="D4" s="21"/>
      <c r="E4" s="21"/>
      <c r="F4" s="21"/>
      <c r="G4" s="21"/>
      <c r="H4" s="60"/>
      <c r="I4" s="21"/>
    </row>
    <row r="5" spans="1:9">
      <c r="A5" s="177" t="s">
        <v>28</v>
      </c>
      <c r="B5" s="177"/>
      <c r="C5" s="177"/>
      <c r="D5" s="177"/>
      <c r="E5" s="177"/>
      <c r="F5" s="177"/>
      <c r="G5" s="177"/>
      <c r="H5" s="177"/>
      <c r="I5" s="177"/>
    </row>
    <row r="6" spans="1:9">
      <c r="A6" s="28"/>
    </row>
    <row r="7" spans="1:9" ht="15" customHeight="1">
      <c r="A7" s="178" t="s">
        <v>0</v>
      </c>
      <c r="B7" s="178" t="s">
        <v>59</v>
      </c>
      <c r="C7" s="179" t="s">
        <v>203</v>
      </c>
      <c r="D7" s="179" t="s">
        <v>186</v>
      </c>
      <c r="E7" s="179" t="s">
        <v>38</v>
      </c>
      <c r="F7" s="179"/>
      <c r="G7" s="179" t="s">
        <v>73</v>
      </c>
      <c r="H7" s="179" t="s">
        <v>71</v>
      </c>
      <c r="I7" s="179"/>
    </row>
    <row r="8" spans="1:9">
      <c r="A8" s="178"/>
      <c r="B8" s="178"/>
      <c r="C8" s="179"/>
      <c r="D8" s="179"/>
      <c r="E8" s="179"/>
      <c r="F8" s="179"/>
      <c r="G8" s="179"/>
      <c r="H8" s="179"/>
      <c r="I8" s="179"/>
    </row>
    <row r="9" spans="1:9">
      <c r="A9" s="178"/>
      <c r="B9" s="178"/>
      <c r="C9" s="179"/>
      <c r="D9" s="179"/>
      <c r="E9" s="179"/>
      <c r="F9" s="179"/>
      <c r="G9" s="179"/>
      <c r="H9" s="179"/>
      <c r="I9" s="179"/>
    </row>
    <row r="10" spans="1:9">
      <c r="A10" s="178"/>
      <c r="B10" s="178"/>
      <c r="C10" s="179"/>
      <c r="D10" s="179"/>
      <c r="E10" s="179"/>
      <c r="F10" s="179"/>
      <c r="G10" s="179"/>
      <c r="H10" s="179"/>
      <c r="I10" s="179"/>
    </row>
    <row r="11" spans="1:9" ht="15.75" customHeight="1">
      <c r="A11" s="178"/>
      <c r="B11" s="178"/>
      <c r="C11" s="179"/>
      <c r="D11" s="179"/>
      <c r="E11" s="179"/>
      <c r="F11" s="179"/>
      <c r="G11" s="179"/>
      <c r="H11" s="179"/>
      <c r="I11" s="179"/>
    </row>
    <row r="12" spans="1:9" ht="32.25" customHeight="1">
      <c r="A12" s="179"/>
      <c r="B12" s="179"/>
      <c r="D12" s="183" t="s">
        <v>206</v>
      </c>
      <c r="E12" s="179" t="s">
        <v>39</v>
      </c>
      <c r="F12" s="179" t="s">
        <v>40</v>
      </c>
      <c r="G12" s="179"/>
      <c r="H12" s="189" t="s">
        <v>65</v>
      </c>
      <c r="I12" s="179" t="s">
        <v>41</v>
      </c>
    </row>
    <row r="13" spans="1:9" ht="15.75" customHeight="1">
      <c r="A13" s="179"/>
      <c r="B13" s="179"/>
      <c r="D13" s="183"/>
      <c r="E13" s="179"/>
      <c r="F13" s="179"/>
      <c r="G13" s="179"/>
      <c r="H13" s="189"/>
      <c r="I13" s="179"/>
    </row>
    <row r="14" spans="1:9" ht="46.5" customHeight="1">
      <c r="A14" s="179">
        <v>1</v>
      </c>
      <c r="B14" s="185" t="s">
        <v>42</v>
      </c>
      <c r="C14" s="188">
        <v>0</v>
      </c>
      <c r="D14" s="188">
        <v>0</v>
      </c>
      <c r="E14" s="182">
        <v>0</v>
      </c>
      <c r="F14" s="63"/>
      <c r="G14" s="184" t="s">
        <v>43</v>
      </c>
      <c r="H14" s="186">
        <f>D14</f>
        <v>0</v>
      </c>
      <c r="I14" s="180"/>
    </row>
    <row r="15" spans="1:9" hidden="1">
      <c r="A15" s="179"/>
      <c r="B15" s="185"/>
      <c r="C15" s="188"/>
      <c r="D15" s="188"/>
      <c r="E15" s="182"/>
      <c r="F15" s="63"/>
      <c r="G15" s="184"/>
      <c r="H15" s="186"/>
      <c r="I15" s="180"/>
    </row>
    <row r="16" spans="1:9" ht="38.25">
      <c r="A16" s="73">
        <v>2</v>
      </c>
      <c r="B16" s="27" t="s">
        <v>44</v>
      </c>
      <c r="C16" s="26">
        <v>0</v>
      </c>
      <c r="D16" s="26">
        <v>0</v>
      </c>
      <c r="E16" s="26">
        <v>0</v>
      </c>
      <c r="F16" s="65"/>
      <c r="G16" s="48" t="s">
        <v>43</v>
      </c>
      <c r="H16" s="66">
        <f>D16</f>
        <v>0</v>
      </c>
      <c r="I16" s="64"/>
    </row>
    <row r="17" spans="1:9" ht="40.5" customHeight="1">
      <c r="A17" s="179">
        <v>3</v>
      </c>
      <c r="B17" s="181" t="s">
        <v>45</v>
      </c>
      <c r="C17" s="188">
        <v>0</v>
      </c>
      <c r="D17" s="188">
        <v>0</v>
      </c>
      <c r="E17" s="182">
        <v>0</v>
      </c>
      <c r="F17" s="183"/>
      <c r="G17" s="184" t="s">
        <v>43</v>
      </c>
      <c r="H17" s="186">
        <v>0</v>
      </c>
      <c r="I17" s="180"/>
    </row>
    <row r="18" spans="1:9" hidden="1">
      <c r="A18" s="179"/>
      <c r="B18" s="181"/>
      <c r="C18" s="188"/>
      <c r="D18" s="188"/>
      <c r="E18" s="182"/>
      <c r="F18" s="183"/>
      <c r="G18" s="184"/>
      <c r="H18" s="186"/>
      <c r="I18" s="180"/>
    </row>
    <row r="19" spans="1:9" ht="153">
      <c r="A19" s="73">
        <v>4</v>
      </c>
      <c r="B19" s="25" t="s">
        <v>46</v>
      </c>
      <c r="C19" s="37">
        <v>0</v>
      </c>
      <c r="D19" s="37">
        <v>0</v>
      </c>
      <c r="E19" s="26">
        <v>0</v>
      </c>
      <c r="F19" s="26"/>
      <c r="G19" s="26" t="s">
        <v>66</v>
      </c>
      <c r="H19" s="67">
        <f>D19</f>
        <v>0</v>
      </c>
      <c r="I19" s="64"/>
    </row>
    <row r="20" spans="1:9" ht="57" customHeight="1">
      <c r="A20" s="179">
        <v>5</v>
      </c>
      <c r="B20" s="181" t="s">
        <v>47</v>
      </c>
      <c r="C20" s="37">
        <v>100</v>
      </c>
      <c r="D20" s="37"/>
      <c r="E20" s="26">
        <v>100</v>
      </c>
      <c r="F20" s="182" t="s">
        <v>209</v>
      </c>
      <c r="G20" s="184" t="s">
        <v>43</v>
      </c>
      <c r="H20" s="67">
        <v>0</v>
      </c>
      <c r="I20" s="180"/>
    </row>
    <row r="21" spans="1:9" hidden="1">
      <c r="A21" s="179"/>
      <c r="B21" s="181"/>
      <c r="C21" s="37"/>
      <c r="D21" s="37"/>
      <c r="E21" s="26"/>
      <c r="F21" s="182"/>
      <c r="G21" s="184"/>
      <c r="H21" s="67"/>
      <c r="I21" s="180"/>
    </row>
    <row r="22" spans="1:9" hidden="1">
      <c r="A22" s="179"/>
      <c r="B22" s="181"/>
      <c r="C22" s="37"/>
      <c r="D22" s="37"/>
      <c r="E22" s="26"/>
      <c r="F22" s="182"/>
      <c r="G22" s="184"/>
      <c r="H22" s="67"/>
      <c r="I22" s="180"/>
    </row>
    <row r="23" spans="1:9" hidden="1">
      <c r="A23" s="179"/>
      <c r="B23" s="181"/>
      <c r="C23" s="37"/>
      <c r="D23" s="37"/>
      <c r="E23" s="26"/>
      <c r="F23" s="182"/>
      <c r="G23" s="184"/>
      <c r="H23" s="67"/>
      <c r="I23" s="180"/>
    </row>
    <row r="24" spans="1:9" hidden="1">
      <c r="A24" s="179"/>
      <c r="B24" s="181"/>
      <c r="C24" s="37"/>
      <c r="D24" s="37"/>
      <c r="E24" s="26"/>
      <c r="F24" s="182"/>
      <c r="G24" s="184"/>
      <c r="H24" s="67"/>
      <c r="I24" s="180"/>
    </row>
    <row r="25" spans="1:9" hidden="1">
      <c r="A25" s="179"/>
      <c r="B25" s="181"/>
      <c r="C25" s="37"/>
      <c r="D25" s="37"/>
      <c r="E25" s="26"/>
      <c r="F25" s="182"/>
      <c r="G25" s="184"/>
      <c r="H25" s="67"/>
      <c r="I25" s="180"/>
    </row>
    <row r="26" spans="1:9" hidden="1">
      <c r="A26" s="179"/>
      <c r="B26" s="181"/>
      <c r="C26" s="37"/>
      <c r="D26" s="37"/>
      <c r="E26" s="26"/>
      <c r="F26" s="182"/>
      <c r="G26" s="184"/>
      <c r="H26" s="67"/>
      <c r="I26" s="180"/>
    </row>
    <row r="27" spans="1:9" hidden="1">
      <c r="A27" s="179"/>
      <c r="B27" s="181"/>
      <c r="C27" s="37"/>
      <c r="D27" s="37"/>
      <c r="E27" s="26"/>
      <c r="F27" s="182"/>
      <c r="G27" s="184"/>
      <c r="H27" s="67"/>
      <c r="I27" s="180"/>
    </row>
    <row r="28" spans="1:9" hidden="1">
      <c r="A28" s="179"/>
      <c r="B28" s="181"/>
      <c r="C28" s="37"/>
      <c r="D28" s="37"/>
      <c r="E28" s="26"/>
      <c r="F28" s="182"/>
      <c r="G28" s="184"/>
      <c r="H28" s="67"/>
      <c r="I28" s="180"/>
    </row>
    <row r="29" spans="1:9" hidden="1">
      <c r="A29" s="179"/>
      <c r="B29" s="181"/>
      <c r="C29" s="37"/>
      <c r="D29" s="37"/>
      <c r="E29" s="26"/>
      <c r="F29" s="182"/>
      <c r="G29" s="184"/>
      <c r="H29" s="67"/>
      <c r="I29" s="180"/>
    </row>
    <row r="30" spans="1:9" hidden="1">
      <c r="A30" s="179"/>
      <c r="B30" s="181"/>
      <c r="C30" s="37">
        <v>400</v>
      </c>
      <c r="D30" s="37">
        <v>0</v>
      </c>
      <c r="E30" s="26">
        <v>0</v>
      </c>
      <c r="F30" s="182"/>
      <c r="G30" s="184"/>
      <c r="H30" s="67">
        <v>400</v>
      </c>
      <c r="I30" s="180"/>
    </row>
    <row r="31" spans="1:9" ht="89.25">
      <c r="A31" s="73">
        <v>6</v>
      </c>
      <c r="B31" s="25" t="s">
        <v>48</v>
      </c>
      <c r="C31" s="37">
        <v>0</v>
      </c>
      <c r="D31" s="37">
        <v>0</v>
      </c>
      <c r="E31" s="26">
        <v>0</v>
      </c>
      <c r="F31" s="65"/>
      <c r="G31" s="48" t="s">
        <v>67</v>
      </c>
      <c r="H31" s="67">
        <v>0</v>
      </c>
      <c r="I31" s="64"/>
    </row>
    <row r="32" spans="1:9" ht="30" customHeight="1">
      <c r="A32" s="179">
        <v>7</v>
      </c>
      <c r="B32" s="184" t="s">
        <v>49</v>
      </c>
      <c r="C32" s="188">
        <v>0</v>
      </c>
      <c r="D32" s="188">
        <v>0</v>
      </c>
      <c r="E32" s="182">
        <v>0</v>
      </c>
      <c r="F32" s="183"/>
      <c r="G32" s="184" t="s">
        <v>43</v>
      </c>
      <c r="H32" s="186">
        <v>0</v>
      </c>
      <c r="I32" s="180"/>
    </row>
    <row r="33" spans="1:12" hidden="1">
      <c r="A33" s="179"/>
      <c r="B33" s="184"/>
      <c r="C33" s="188"/>
      <c r="D33" s="188"/>
      <c r="E33" s="182"/>
      <c r="F33" s="183"/>
      <c r="G33" s="184"/>
      <c r="H33" s="186"/>
      <c r="I33" s="180"/>
    </row>
    <row r="34" spans="1:12" ht="25.5">
      <c r="A34" s="73">
        <v>8</v>
      </c>
      <c r="B34" s="25" t="s">
        <v>50</v>
      </c>
      <c r="C34" s="37">
        <v>0</v>
      </c>
      <c r="D34" s="37">
        <v>0</v>
      </c>
      <c r="E34" s="26">
        <v>0</v>
      </c>
      <c r="F34" s="65"/>
      <c r="G34" s="48" t="s">
        <v>43</v>
      </c>
      <c r="H34" s="67">
        <v>0</v>
      </c>
      <c r="I34" s="64"/>
    </row>
    <row r="35" spans="1:12" ht="28.5" customHeight="1">
      <c r="A35" s="73">
        <v>9</v>
      </c>
      <c r="B35" s="25" t="s">
        <v>51</v>
      </c>
      <c r="C35" s="37">
        <v>0</v>
      </c>
      <c r="D35" s="37">
        <v>0</v>
      </c>
      <c r="E35" s="26">
        <v>0</v>
      </c>
      <c r="F35" s="65"/>
      <c r="G35" s="48" t="s">
        <v>43</v>
      </c>
      <c r="H35" s="67">
        <v>0</v>
      </c>
      <c r="I35" s="64"/>
    </row>
    <row r="36" spans="1:12" ht="27" customHeight="1">
      <c r="A36" s="73">
        <v>10</v>
      </c>
      <c r="B36" s="25" t="s">
        <v>52</v>
      </c>
      <c r="C36" s="37">
        <v>0</v>
      </c>
      <c r="D36" s="37">
        <v>0</v>
      </c>
      <c r="E36" s="26">
        <v>0</v>
      </c>
      <c r="F36" s="65"/>
      <c r="G36" s="48" t="s">
        <v>43</v>
      </c>
      <c r="H36" s="67">
        <v>0</v>
      </c>
      <c r="I36" s="64"/>
    </row>
    <row r="37" spans="1:12" ht="28.5" customHeight="1">
      <c r="A37" s="73">
        <v>11</v>
      </c>
      <c r="B37" s="25" t="s">
        <v>53</v>
      </c>
      <c r="C37" s="37" t="s">
        <v>6</v>
      </c>
      <c r="D37" s="37" t="s">
        <v>6</v>
      </c>
      <c r="E37" s="26">
        <v>0</v>
      </c>
      <c r="F37" s="65"/>
      <c r="G37" s="48" t="s">
        <v>43</v>
      </c>
      <c r="H37" s="67">
        <v>0</v>
      </c>
      <c r="I37" s="64"/>
    </row>
    <row r="38" spans="1:12" ht="159.75" customHeight="1">
      <c r="A38" s="73">
        <v>12</v>
      </c>
      <c r="B38" s="11" t="s">
        <v>54</v>
      </c>
      <c r="C38" s="37" t="s">
        <v>6</v>
      </c>
      <c r="D38" s="37" t="s">
        <v>6</v>
      </c>
      <c r="E38" s="26">
        <v>0</v>
      </c>
      <c r="F38" s="65"/>
      <c r="G38" s="48" t="s">
        <v>68</v>
      </c>
      <c r="H38" s="67">
        <v>0</v>
      </c>
      <c r="I38" s="64"/>
      <c r="L38" s="58"/>
    </row>
    <row r="39" spans="1:12">
      <c r="A39" s="179">
        <v>13</v>
      </c>
      <c r="B39" s="185" t="s">
        <v>60</v>
      </c>
      <c r="C39" s="187"/>
      <c r="D39" s="187">
        <v>0</v>
      </c>
      <c r="E39" s="182">
        <v>0</v>
      </c>
      <c r="F39" s="183"/>
      <c r="G39" s="184" t="s">
        <v>69</v>
      </c>
      <c r="H39" s="186">
        <v>0</v>
      </c>
      <c r="I39" s="180"/>
    </row>
    <row r="40" spans="1:12">
      <c r="A40" s="179"/>
      <c r="B40" s="185"/>
      <c r="C40" s="187"/>
      <c r="D40" s="187"/>
      <c r="E40" s="182"/>
      <c r="F40" s="183"/>
      <c r="G40" s="184"/>
      <c r="H40" s="186"/>
      <c r="I40" s="180"/>
    </row>
    <row r="41" spans="1:12">
      <c r="A41" s="179"/>
      <c r="B41" s="185"/>
      <c r="C41" s="187"/>
      <c r="D41" s="187"/>
      <c r="E41" s="182"/>
      <c r="F41" s="183"/>
      <c r="G41" s="184"/>
      <c r="H41" s="186"/>
      <c r="I41" s="180"/>
    </row>
    <row r="42" spans="1:12">
      <c r="A42" s="179"/>
      <c r="B42" s="185"/>
      <c r="C42" s="187"/>
      <c r="D42" s="187"/>
      <c r="E42" s="182"/>
      <c r="F42" s="183"/>
      <c r="G42" s="184"/>
      <c r="H42" s="186"/>
      <c r="I42" s="180"/>
    </row>
    <row r="43" spans="1:12" ht="45" customHeight="1">
      <c r="A43" s="179">
        <v>14</v>
      </c>
      <c r="B43" s="181" t="s">
        <v>55</v>
      </c>
      <c r="C43" s="37" t="s">
        <v>6</v>
      </c>
      <c r="D43" s="37" t="s">
        <v>6</v>
      </c>
      <c r="E43" s="182">
        <v>0</v>
      </c>
      <c r="F43" s="183"/>
      <c r="G43" s="184" t="s">
        <v>43</v>
      </c>
      <c r="H43" s="67">
        <v>0</v>
      </c>
      <c r="I43" s="180"/>
    </row>
    <row r="44" spans="1:12" hidden="1">
      <c r="A44" s="179"/>
      <c r="B44" s="181"/>
      <c r="C44" s="37"/>
      <c r="D44" s="37"/>
      <c r="E44" s="182"/>
      <c r="F44" s="183"/>
      <c r="G44" s="184"/>
      <c r="H44" s="67"/>
      <c r="I44" s="180"/>
    </row>
    <row r="45" spans="1:12" hidden="1">
      <c r="A45" s="179"/>
      <c r="B45" s="181"/>
      <c r="C45" s="37" t="s">
        <v>6</v>
      </c>
      <c r="D45" s="37" t="s">
        <v>6</v>
      </c>
      <c r="E45" s="182"/>
      <c r="F45" s="183"/>
      <c r="G45" s="184"/>
      <c r="H45" s="67" t="s">
        <v>6</v>
      </c>
      <c r="I45" s="180"/>
    </row>
    <row r="46" spans="1:12" hidden="1">
      <c r="A46" s="179"/>
      <c r="B46" s="181"/>
      <c r="C46" s="37"/>
      <c r="D46" s="37"/>
      <c r="E46" s="182"/>
      <c r="F46" s="183"/>
      <c r="G46" s="184"/>
      <c r="H46" s="67"/>
      <c r="I46" s="180"/>
    </row>
    <row r="47" spans="1:12" ht="25.5">
      <c r="A47" s="73">
        <v>15</v>
      </c>
      <c r="B47" s="25" t="s">
        <v>56</v>
      </c>
      <c r="C47" s="37"/>
      <c r="D47" s="37">
        <v>0</v>
      </c>
      <c r="E47" s="26">
        <v>0</v>
      </c>
      <c r="F47" s="65"/>
      <c r="G47" s="48" t="s">
        <v>43</v>
      </c>
      <c r="H47" s="67">
        <v>0</v>
      </c>
      <c r="I47" s="64"/>
    </row>
    <row r="48" spans="1:12" ht="43.5" customHeight="1">
      <c r="A48" s="73">
        <v>16</v>
      </c>
      <c r="B48" s="25" t="s">
        <v>57</v>
      </c>
      <c r="C48" s="37" t="s">
        <v>6</v>
      </c>
      <c r="D48" s="37" t="s">
        <v>6</v>
      </c>
      <c r="E48" s="26">
        <v>0</v>
      </c>
      <c r="F48" s="65"/>
      <c r="G48" s="48"/>
      <c r="H48" s="67">
        <v>0</v>
      </c>
      <c r="I48" s="64"/>
    </row>
    <row r="49" spans="1:9">
      <c r="A49" s="73"/>
      <c r="B49" s="50"/>
      <c r="C49" s="68"/>
      <c r="D49" s="65"/>
      <c r="E49" s="65"/>
      <c r="F49" s="65"/>
      <c r="G49" s="64"/>
      <c r="H49" s="69"/>
      <c r="I49" s="64"/>
    </row>
    <row r="50" spans="1:9">
      <c r="A50" s="73"/>
      <c r="B50" s="70" t="s">
        <v>58</v>
      </c>
      <c r="C50" s="71">
        <v>100</v>
      </c>
      <c r="D50" s="71">
        <f t="shared" ref="D50" si="0">SUM(D14:D48)</f>
        <v>0</v>
      </c>
      <c r="E50" s="71">
        <f>SUM(E14:E48)</f>
        <v>100</v>
      </c>
      <c r="F50" s="65"/>
      <c r="G50" s="64"/>
      <c r="H50" s="72">
        <v>0</v>
      </c>
      <c r="I50" s="64"/>
    </row>
    <row r="51" spans="1:9">
      <c r="A51" s="28"/>
      <c r="B51" s="22"/>
      <c r="C51" s="23"/>
    </row>
    <row r="52" spans="1:9" ht="14.25">
      <c r="A52" s="28"/>
      <c r="B52" s="62" t="s">
        <v>207</v>
      </c>
      <c r="C52" s="62"/>
      <c r="D52" s="62"/>
      <c r="E52" s="62"/>
      <c r="F52" s="62" t="s">
        <v>208</v>
      </c>
    </row>
    <row r="53" spans="1:9">
      <c r="A53" s="28"/>
    </row>
  </sheetData>
  <mergeCells count="63">
    <mergeCell ref="I12:I13"/>
    <mergeCell ref="A14:A15"/>
    <mergeCell ref="H14:H15"/>
    <mergeCell ref="A12:A13"/>
    <mergeCell ref="B12:B13"/>
    <mergeCell ref="E12:E13"/>
    <mergeCell ref="C14:C15"/>
    <mergeCell ref="D14:D15"/>
    <mergeCell ref="E14:E15"/>
    <mergeCell ref="D12:D13"/>
    <mergeCell ref="G14:G15"/>
    <mergeCell ref="F12:F13"/>
    <mergeCell ref="H12:H13"/>
    <mergeCell ref="G7:G13"/>
    <mergeCell ref="I20:I30"/>
    <mergeCell ref="I14:I15"/>
    <mergeCell ref="A17:A18"/>
    <mergeCell ref="B17:B18"/>
    <mergeCell ref="C17:C18"/>
    <mergeCell ref="D17:D18"/>
    <mergeCell ref="E17:E18"/>
    <mergeCell ref="F17:F18"/>
    <mergeCell ref="G17:G18"/>
    <mergeCell ref="B14:B15"/>
    <mergeCell ref="A20:A30"/>
    <mergeCell ref="B20:B30"/>
    <mergeCell ref="F20:F30"/>
    <mergeCell ref="G20:G30"/>
    <mergeCell ref="H17:H18"/>
    <mergeCell ref="I17:I18"/>
    <mergeCell ref="F32:F33"/>
    <mergeCell ref="G32:G33"/>
    <mergeCell ref="H32:H33"/>
    <mergeCell ref="I32:I33"/>
    <mergeCell ref="A39:A42"/>
    <mergeCell ref="C39:C42"/>
    <mergeCell ref="D39:D42"/>
    <mergeCell ref="E39:E42"/>
    <mergeCell ref="F39:F42"/>
    <mergeCell ref="G39:G42"/>
    <mergeCell ref="A32:A33"/>
    <mergeCell ref="B32:B33"/>
    <mergeCell ref="C32:C33"/>
    <mergeCell ref="D32:D33"/>
    <mergeCell ref="E32:E33"/>
    <mergeCell ref="H39:H42"/>
    <mergeCell ref="I39:I42"/>
    <mergeCell ref="A43:A46"/>
    <mergeCell ref="B43:B46"/>
    <mergeCell ref="E43:E46"/>
    <mergeCell ref="F43:F46"/>
    <mergeCell ref="G43:G46"/>
    <mergeCell ref="I43:I46"/>
    <mergeCell ref="B39:B42"/>
    <mergeCell ref="A3:I3"/>
    <mergeCell ref="A5:I5"/>
    <mergeCell ref="A2:I2"/>
    <mergeCell ref="A7:A11"/>
    <mergeCell ref="B7:B11"/>
    <mergeCell ref="D7:D11"/>
    <mergeCell ref="C7:C11"/>
    <mergeCell ref="E7:F11"/>
    <mergeCell ref="H7:I1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L12" sqref="L12"/>
    </sheetView>
  </sheetViews>
  <sheetFormatPr defaultColWidth="9" defaultRowHeight="12.75"/>
  <cols>
    <col min="1" max="1" width="4.85546875" style="5" customWidth="1"/>
    <col min="2" max="2" width="42" style="5" customWidth="1"/>
    <col min="3" max="3" width="9.85546875" style="5" customWidth="1"/>
    <col min="4" max="4" width="13" style="5" customWidth="1"/>
    <col min="5" max="5" width="9" style="5"/>
    <col min="6" max="6" width="11.85546875" style="5" customWidth="1"/>
    <col min="7" max="7" width="17" style="6" customWidth="1"/>
    <col min="8" max="8" width="9" style="5"/>
    <col min="9" max="9" width="12.7109375" style="5" customWidth="1"/>
    <col min="10" max="16384" width="9" style="5"/>
  </cols>
  <sheetData>
    <row r="1" spans="1:12">
      <c r="A1" s="3"/>
      <c r="B1" s="3"/>
      <c r="C1" s="3"/>
      <c r="D1" s="3"/>
      <c r="E1" s="3" t="s">
        <v>27</v>
      </c>
      <c r="F1" s="3"/>
      <c r="G1" s="4"/>
      <c r="H1" s="3"/>
      <c r="I1" s="3"/>
    </row>
    <row r="2" spans="1:12">
      <c r="A2" s="3"/>
      <c r="B2" s="3"/>
      <c r="C2" s="3"/>
      <c r="D2" s="3"/>
      <c r="E2" s="3"/>
      <c r="F2" s="3"/>
      <c r="G2" s="4"/>
      <c r="H2" s="3"/>
      <c r="I2" s="3"/>
    </row>
    <row r="3" spans="1:12">
      <c r="A3" s="3"/>
      <c r="B3" s="3" t="s">
        <v>70</v>
      </c>
      <c r="C3" s="3"/>
      <c r="D3" s="3"/>
      <c r="E3" s="3"/>
      <c r="F3" s="3"/>
      <c r="G3" s="4"/>
      <c r="H3" s="3"/>
      <c r="I3" s="3"/>
    </row>
    <row r="4" spans="1:12">
      <c r="A4" s="194" t="s">
        <v>61</v>
      </c>
      <c r="B4" s="194"/>
      <c r="C4" s="194"/>
      <c r="D4" s="194"/>
      <c r="E4" s="194"/>
      <c r="F4" s="194"/>
      <c r="G4" s="194"/>
      <c r="H4" s="194"/>
      <c r="I4" s="194"/>
    </row>
    <row r="6" spans="1:12">
      <c r="B6" s="5" t="s">
        <v>28</v>
      </c>
    </row>
    <row r="8" spans="1:12" ht="45" customHeight="1">
      <c r="A8" s="192" t="s">
        <v>62</v>
      </c>
      <c r="B8" s="192" t="s">
        <v>63</v>
      </c>
      <c r="C8" s="195" t="s">
        <v>64</v>
      </c>
      <c r="D8" s="192" t="s">
        <v>25</v>
      </c>
      <c r="E8" s="197" t="s">
        <v>2</v>
      </c>
      <c r="F8" s="198"/>
      <c r="G8" s="199" t="s">
        <v>74</v>
      </c>
      <c r="H8" s="190" t="s">
        <v>71</v>
      </c>
      <c r="I8" s="191"/>
      <c r="L8" s="7"/>
    </row>
    <row r="9" spans="1:12" ht="67.5" customHeight="1">
      <c r="A9" s="193"/>
      <c r="B9" s="193"/>
      <c r="C9" s="196"/>
      <c r="D9" s="193"/>
      <c r="E9" s="8" t="s">
        <v>29</v>
      </c>
      <c r="F9" s="9" t="s">
        <v>30</v>
      </c>
      <c r="G9" s="200"/>
      <c r="H9" s="8" t="s">
        <v>29</v>
      </c>
      <c r="I9" s="10" t="s">
        <v>31</v>
      </c>
    </row>
    <row r="10" spans="1:12" ht="45" customHeight="1">
      <c r="A10" s="80" t="s">
        <v>4</v>
      </c>
      <c r="B10" s="49" t="s">
        <v>322</v>
      </c>
      <c r="C10" s="80">
        <v>0</v>
      </c>
      <c r="D10" s="80">
        <v>0</v>
      </c>
      <c r="E10" s="81">
        <v>0</v>
      </c>
      <c r="F10" s="80" t="s">
        <v>323</v>
      </c>
      <c r="G10" s="80"/>
      <c r="H10" s="80">
        <v>0</v>
      </c>
      <c r="I10" s="80" t="s">
        <v>323</v>
      </c>
    </row>
    <row r="11" spans="1:12" ht="53.25" customHeight="1">
      <c r="A11" s="111" t="s">
        <v>32</v>
      </c>
      <c r="B11" s="93" t="s">
        <v>324</v>
      </c>
      <c r="C11" s="80">
        <v>40</v>
      </c>
      <c r="D11" s="82">
        <v>0</v>
      </c>
      <c r="E11" s="80">
        <v>0</v>
      </c>
      <c r="F11" s="80" t="s">
        <v>323</v>
      </c>
      <c r="G11" s="80" t="s">
        <v>325</v>
      </c>
      <c r="H11" s="80">
        <v>40</v>
      </c>
      <c r="I11" s="86" t="s">
        <v>323</v>
      </c>
    </row>
    <row r="12" spans="1:12" ht="44.25" customHeight="1">
      <c r="A12" s="111" t="s">
        <v>33</v>
      </c>
      <c r="B12" s="93" t="s">
        <v>326</v>
      </c>
      <c r="C12" s="112">
        <v>0</v>
      </c>
      <c r="D12" s="112">
        <v>0</v>
      </c>
      <c r="E12" s="112">
        <v>0</v>
      </c>
      <c r="F12" s="112" t="s">
        <v>323</v>
      </c>
      <c r="G12" s="80"/>
      <c r="H12" s="112">
        <v>0</v>
      </c>
      <c r="I12" s="112" t="s">
        <v>323</v>
      </c>
    </row>
    <row r="13" spans="1:12" ht="42.75" customHeight="1">
      <c r="A13" s="111" t="s">
        <v>34</v>
      </c>
      <c r="B13" s="93" t="s">
        <v>327</v>
      </c>
      <c r="C13" s="112">
        <v>0</v>
      </c>
      <c r="D13" s="112">
        <v>0</v>
      </c>
      <c r="E13" s="112">
        <v>0</v>
      </c>
      <c r="F13" s="112" t="s">
        <v>323</v>
      </c>
      <c r="G13" s="113"/>
      <c r="H13" s="112">
        <v>0</v>
      </c>
      <c r="I13" s="112" t="s">
        <v>323</v>
      </c>
    </row>
    <row r="14" spans="1:12" ht="22.5" customHeight="1">
      <c r="A14" s="12"/>
      <c r="B14" s="13" t="s">
        <v>35</v>
      </c>
      <c r="C14" s="19">
        <f>SUM(C10:C13)</f>
        <v>40</v>
      </c>
      <c r="D14" s="19">
        <v>0</v>
      </c>
      <c r="E14" s="18">
        <v>0</v>
      </c>
      <c r="F14" s="19"/>
      <c r="G14" s="15"/>
      <c r="H14" s="14">
        <f t="shared" ref="H14" si="0">D14-E14-F14</f>
        <v>0</v>
      </c>
      <c r="I14" s="14"/>
    </row>
    <row r="15" spans="1:12">
      <c r="D15" s="7"/>
      <c r="E15" s="16"/>
      <c r="F15" s="7"/>
    </row>
    <row r="16" spans="1:12">
      <c r="B16" s="5" t="s">
        <v>72</v>
      </c>
      <c r="E16" s="17"/>
    </row>
  </sheetData>
  <mergeCells count="8">
    <mergeCell ref="H8:I8"/>
    <mergeCell ref="D8:D9"/>
    <mergeCell ref="A4:I4"/>
    <mergeCell ref="A8:A9"/>
    <mergeCell ref="B8:B9"/>
    <mergeCell ref="C8:C9"/>
    <mergeCell ref="E8:F8"/>
    <mergeCell ref="G8:G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21" sqref="D21"/>
    </sheetView>
  </sheetViews>
  <sheetFormatPr defaultRowHeight="15"/>
  <cols>
    <col min="1" max="1" width="6.85546875" customWidth="1"/>
    <col min="2" max="2" width="35.85546875" customWidth="1"/>
    <col min="3" max="3" width="12.85546875" customWidth="1"/>
    <col min="4" max="4" width="14.85546875" customWidth="1"/>
    <col min="6" max="6" width="29" customWidth="1"/>
  </cols>
  <sheetData>
    <row r="1" spans="1:9" ht="53.25" customHeight="1" thickBot="1">
      <c r="A1" s="201" t="s">
        <v>321</v>
      </c>
      <c r="B1" s="201"/>
      <c r="C1" s="201"/>
      <c r="D1" s="201"/>
      <c r="E1" s="201"/>
      <c r="F1" s="201"/>
      <c r="G1" s="201"/>
      <c r="H1" s="201"/>
      <c r="I1" s="201"/>
    </row>
    <row r="2" spans="1:9" ht="39" thickBot="1">
      <c r="A2" s="202" t="s">
        <v>0</v>
      </c>
      <c r="B2" s="205" t="s">
        <v>92</v>
      </c>
      <c r="C2" s="34" t="s">
        <v>75</v>
      </c>
      <c r="D2" s="34" t="s">
        <v>26</v>
      </c>
      <c r="E2" s="208" t="s">
        <v>2</v>
      </c>
      <c r="F2" s="209"/>
      <c r="G2" s="210" t="s">
        <v>94</v>
      </c>
      <c r="H2" s="208" t="s">
        <v>95</v>
      </c>
      <c r="I2" s="209"/>
    </row>
    <row r="3" spans="1:9" ht="25.5">
      <c r="A3" s="203"/>
      <c r="B3" s="206"/>
      <c r="C3" s="35" t="s">
        <v>76</v>
      </c>
      <c r="D3" s="35" t="s">
        <v>93</v>
      </c>
      <c r="E3" s="35" t="s">
        <v>96</v>
      </c>
      <c r="F3" s="35" t="s">
        <v>97</v>
      </c>
      <c r="G3" s="211"/>
      <c r="H3" s="35" t="s">
        <v>96</v>
      </c>
      <c r="I3" s="205" t="s">
        <v>31</v>
      </c>
    </row>
    <row r="4" spans="1:9">
      <c r="A4" s="203"/>
      <c r="B4" s="206"/>
      <c r="C4" s="29"/>
      <c r="D4" s="29"/>
      <c r="E4" s="35" t="s">
        <v>77</v>
      </c>
      <c r="F4" s="35" t="s">
        <v>98</v>
      </c>
      <c r="G4" s="211"/>
      <c r="H4" s="35" t="s">
        <v>78</v>
      </c>
      <c r="I4" s="206"/>
    </row>
    <row r="5" spans="1:9" ht="15.75" thickBot="1">
      <c r="A5" s="204"/>
      <c r="B5" s="207"/>
      <c r="C5" s="30"/>
      <c r="D5" s="30"/>
      <c r="E5" s="30"/>
      <c r="F5" s="36" t="s">
        <v>99</v>
      </c>
      <c r="G5" s="212"/>
      <c r="H5" s="30"/>
      <c r="I5" s="207"/>
    </row>
    <row r="6" spans="1:9">
      <c r="A6" s="213" t="s">
        <v>197</v>
      </c>
      <c r="B6" s="214"/>
      <c r="C6" s="214"/>
      <c r="D6" s="214"/>
      <c r="E6" s="214"/>
      <c r="F6" s="214"/>
      <c r="G6" s="214"/>
      <c r="H6" s="214"/>
      <c r="I6" s="215"/>
    </row>
    <row r="7" spans="1:9" ht="25.5">
      <c r="A7" s="184" t="s">
        <v>4</v>
      </c>
      <c r="B7" s="216" t="s">
        <v>198</v>
      </c>
      <c r="C7" s="185" t="s">
        <v>199</v>
      </c>
      <c r="D7" s="184">
        <v>0</v>
      </c>
      <c r="E7" s="217">
        <v>100</v>
      </c>
      <c r="F7" s="93" t="s">
        <v>313</v>
      </c>
      <c r="G7" s="184" t="s">
        <v>6</v>
      </c>
      <c r="H7" s="93"/>
      <c r="I7" s="181"/>
    </row>
    <row r="8" spans="1:9">
      <c r="A8" s="184"/>
      <c r="B8" s="216"/>
      <c r="C8" s="185"/>
      <c r="D8" s="184"/>
      <c r="E8" s="217"/>
      <c r="F8" s="93" t="s">
        <v>314</v>
      </c>
      <c r="G8" s="184"/>
      <c r="H8" s="93"/>
      <c r="I8" s="181"/>
    </row>
    <row r="9" spans="1:9" ht="51">
      <c r="A9" s="184"/>
      <c r="B9" s="216"/>
      <c r="C9" s="185"/>
      <c r="D9" s="184"/>
      <c r="E9" s="217"/>
      <c r="F9" s="93" t="s">
        <v>315</v>
      </c>
      <c r="G9" s="184"/>
      <c r="H9" s="93">
        <v>0</v>
      </c>
      <c r="I9" s="181"/>
    </row>
    <row r="10" spans="1:9" ht="25.5">
      <c r="A10" s="184"/>
      <c r="B10" s="218" t="s">
        <v>200</v>
      </c>
      <c r="C10" s="217">
        <v>30</v>
      </c>
      <c r="D10" s="184">
        <v>0</v>
      </c>
      <c r="E10" s="217">
        <v>30</v>
      </c>
      <c r="F10" s="93" t="s">
        <v>313</v>
      </c>
      <c r="G10" s="184"/>
      <c r="H10" s="217">
        <v>0</v>
      </c>
      <c r="I10" s="217"/>
    </row>
    <row r="11" spans="1:9">
      <c r="A11" s="184"/>
      <c r="B11" s="218"/>
      <c r="C11" s="217"/>
      <c r="D11" s="184"/>
      <c r="E11" s="217"/>
      <c r="F11" s="93" t="s">
        <v>316</v>
      </c>
      <c r="G11" s="184"/>
      <c r="H11" s="217"/>
      <c r="I11" s="217"/>
    </row>
    <row r="12" spans="1:9" ht="38.25">
      <c r="A12" s="184"/>
      <c r="B12" s="218"/>
      <c r="C12" s="217"/>
      <c r="D12" s="184"/>
      <c r="E12" s="217"/>
      <c r="F12" s="93" t="s">
        <v>317</v>
      </c>
      <c r="G12" s="184"/>
      <c r="H12" s="217"/>
      <c r="I12" s="217"/>
    </row>
    <row r="13" spans="1:9" ht="25.5">
      <c r="A13" s="184"/>
      <c r="B13" s="216" t="s">
        <v>201</v>
      </c>
      <c r="C13" s="185">
        <v>20</v>
      </c>
      <c r="D13" s="184">
        <v>0</v>
      </c>
      <c r="E13" s="185">
        <v>20</v>
      </c>
      <c r="F13" s="93" t="s">
        <v>313</v>
      </c>
      <c r="G13" s="184"/>
      <c r="H13" s="217">
        <v>0</v>
      </c>
      <c r="I13" s="217"/>
    </row>
    <row r="14" spans="1:9">
      <c r="A14" s="184"/>
      <c r="B14" s="216"/>
      <c r="C14" s="185"/>
      <c r="D14" s="184"/>
      <c r="E14" s="185"/>
      <c r="F14" s="93" t="s">
        <v>316</v>
      </c>
      <c r="G14" s="184"/>
      <c r="H14" s="217"/>
      <c r="I14" s="217"/>
    </row>
    <row r="15" spans="1:9" ht="38.25">
      <c r="A15" s="184"/>
      <c r="B15" s="216"/>
      <c r="C15" s="185"/>
      <c r="D15" s="184"/>
      <c r="E15" s="185"/>
      <c r="F15" s="93" t="s">
        <v>318</v>
      </c>
      <c r="G15" s="184"/>
      <c r="H15" s="217"/>
      <c r="I15" s="217"/>
    </row>
    <row r="16" spans="1:9">
      <c r="A16" s="95"/>
      <c r="B16" s="49" t="s">
        <v>202</v>
      </c>
      <c r="C16" s="92">
        <v>150</v>
      </c>
      <c r="D16" s="95">
        <v>0</v>
      </c>
      <c r="E16" s="87">
        <v>150</v>
      </c>
      <c r="F16" s="93"/>
      <c r="G16" s="95"/>
      <c r="H16" s="87">
        <v>0</v>
      </c>
      <c r="I16" s="87"/>
    </row>
    <row r="17" spans="1:1" ht="15.75">
      <c r="A17" s="31"/>
    </row>
    <row r="18" spans="1:1" ht="15.75">
      <c r="A18" s="31" t="s">
        <v>319</v>
      </c>
    </row>
    <row r="19" spans="1:1" ht="15.75">
      <c r="A19" s="31" t="s">
        <v>320</v>
      </c>
    </row>
  </sheetData>
  <mergeCells count="31">
    <mergeCell ref="G10:G12"/>
    <mergeCell ref="H10:H12"/>
    <mergeCell ref="I10:I12"/>
    <mergeCell ref="A13:A15"/>
    <mergeCell ref="B13:B15"/>
    <mergeCell ref="C13:C15"/>
    <mergeCell ref="D13:D15"/>
    <mergeCell ref="E13:E15"/>
    <mergeCell ref="G13:G15"/>
    <mergeCell ref="H13:H15"/>
    <mergeCell ref="I13:I15"/>
    <mergeCell ref="A10:A12"/>
    <mergeCell ref="B10:B12"/>
    <mergeCell ref="C10:C12"/>
    <mergeCell ref="D10:D12"/>
    <mergeCell ref="E10:E12"/>
    <mergeCell ref="A6:I6"/>
    <mergeCell ref="A7:A9"/>
    <mergeCell ref="B7:B9"/>
    <mergeCell ref="C7:C9"/>
    <mergeCell ref="D7:D9"/>
    <mergeCell ref="E7:E9"/>
    <mergeCell ref="G7:G9"/>
    <mergeCell ref="I7:I9"/>
    <mergeCell ref="A1:I1"/>
    <mergeCell ref="A2:A5"/>
    <mergeCell ref="B2:B5"/>
    <mergeCell ref="E2:F2"/>
    <mergeCell ref="G2:G5"/>
    <mergeCell ref="H2:I2"/>
    <mergeCell ref="I3:I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УО (2)</vt:lpstr>
      <vt:lpstr>Культ</vt:lpstr>
      <vt:lpstr>Строит (2)</vt:lpstr>
      <vt:lpstr>УСХ</vt:lpstr>
      <vt:lpstr>СВОД</vt:lpstr>
      <vt:lpstr>ГО и ЧС</vt:lpstr>
      <vt:lpstr>Коррупц.</vt:lpstr>
      <vt:lpstr>ОАЗО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2018-05-04T13:32:28Z</dcterms:modified>
</cp:coreProperties>
</file>